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us\Desktop\Progress 080.081\"/>
    </mc:Choice>
  </mc:AlternateContent>
  <bookViews>
    <workbookView xWindow="-110" yWindow="-110" windowWidth="20730" windowHeight="11760" tabRatio="946" firstSheet="33" activeTab="34"/>
  </bookViews>
  <sheets>
    <sheet name="Achal sampati 1" sheetId="82" r:id="rId1"/>
    <sheet name="Manpower" sheetId="66" r:id="rId2"/>
    <sheet name="Sheet2" sheetId="83" r:id="rId3"/>
    <sheet name="Karar (2)" sheetId="69" r:id="rId4"/>
    <sheet name="Karar" sheetId="67" r:id="rId5"/>
    <sheet name="palika manpower" sheetId="68" r:id="rId6"/>
    <sheet name="समरी" sheetId="45" r:id="rId7"/>
    <sheet name="वित्तिय प्रगति" sheetId="47" r:id="rId8"/>
    <sheet name="अनुदानग्राही" sheetId="8" r:id="rId9"/>
    <sheet name="तलव भत्ता " sheetId="1" r:id="rId10"/>
    <sheet name="व्यज अनुदान" sheetId="6" r:id="rId11"/>
    <sheet name="गरिव लक्षित वर्ग" sheetId="10" r:id="rId12"/>
    <sheet name="प्राङ्गारिक कृषि प्रर्व" sheetId="15" r:id="rId13"/>
    <sheet name="Sheet15" sheetId="16" r:id="rId14"/>
    <sheet name="कृषि प्रविधि प्रवर्द्धन " sheetId="17" r:id="rId15"/>
    <sheet name="Sheet17" sheetId="18" r:id="rId16"/>
    <sheet name="कृषि व्य प्र" sheetId="20" r:id="rId17"/>
    <sheet name="Sheet20" sheetId="21" r:id="rId18"/>
    <sheet name="कृषि सिचाई" sheetId="22" r:id="rId19"/>
    <sheet name="Sheet22" sheetId="23" r:id="rId20"/>
    <sheet name="स्याउ ओखर" sheetId="24" r:id="rId21"/>
    <sheet name="Sheet24" sheetId="25" r:id="rId22"/>
    <sheet name="कृषि पूर्वाधार " sheetId="26" r:id="rId23"/>
    <sheet name="Sheet26" sheetId="27" r:id="rId24"/>
    <sheet name="कृषि विभाग" sheetId="36" r:id="rId25"/>
    <sheet name="Sheet36" sheetId="37" r:id="rId26"/>
    <sheet name="Sajhedari" sheetId="81" r:id="rId27"/>
    <sheet name="प्रगती नगुग" sheetId="41" r:id="rId28"/>
    <sheet name="Upalabdhi" sheetId="50" r:id="rId29"/>
    <sheet name="Beruju" sheetId="61" r:id="rId30"/>
    <sheet name="Palica" sheetId="62" r:id="rId31"/>
    <sheet name="Banjho Jamin" sheetId="65" r:id="rId32"/>
    <sheet name="Rahat" sheetId="77" r:id="rId33"/>
    <sheet name="Protsahan" sheetId="78" r:id="rId34"/>
    <sheet name="CM Prize" sheetId="85" r:id="rId35"/>
    <sheet name="Trainning" sheetId="80" r:id="rId36"/>
    <sheet name="Ullekhaniye karya" sheetId="84" r:id="rId37"/>
    <sheet name="Group" sheetId="51" r:id="rId38"/>
    <sheet name="Co-operative" sheetId="52" r:id="rId39"/>
    <sheet name="Printed " sheetId="53" r:id="rId40"/>
    <sheet name="Resource centre" sheetId="54" r:id="rId41"/>
    <sheet name="Infrastructure" sheetId="55" r:id="rId42"/>
    <sheet name="Plastic House" sheetId="56" r:id="rId43"/>
    <sheet name="Bee" sheetId="63" r:id="rId44"/>
    <sheet name="Musroom" sheetId="64" r:id="rId45"/>
    <sheet name="Export" sheetId="57" r:id="rId46"/>
    <sheet name="Import" sheetId="58" r:id="rId47"/>
    <sheet name="Gift House" sheetId="59" r:id="rId48"/>
    <sheet name="Fertilizer" sheetId="70" r:id="rId49"/>
    <sheet name="Area n Production" sheetId="73" r:id="rId50"/>
    <sheet name="Production" sheetId="71" r:id="rId51"/>
    <sheet name="Monitoring" sheetId="74" r:id="rId52"/>
    <sheet name="Sheet32" sheetId="75" r:id="rId53"/>
    <sheet name="Problem" sheetId="76" r:id="rId54"/>
    <sheet name="Food Balance" sheetId="60" r:id="rId5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71" l="1"/>
  <c r="I11" i="71"/>
  <c r="H11" i="71"/>
  <c r="E11" i="71"/>
  <c r="I87" i="71"/>
  <c r="H87" i="71"/>
  <c r="E87" i="71"/>
  <c r="J86" i="71"/>
  <c r="I86" i="71"/>
  <c r="H86" i="71"/>
  <c r="E86" i="71"/>
  <c r="J84" i="71"/>
  <c r="I84" i="71"/>
  <c r="H84" i="71"/>
  <c r="E84" i="71"/>
  <c r="J83" i="71"/>
  <c r="I83" i="71"/>
  <c r="H83" i="71"/>
  <c r="E83" i="71"/>
  <c r="J82" i="71"/>
  <c r="I82" i="71"/>
  <c r="H82" i="71"/>
  <c r="E82" i="71"/>
  <c r="J81" i="71"/>
  <c r="I81" i="71"/>
  <c r="H81" i="71"/>
  <c r="E81" i="71"/>
  <c r="J80" i="71"/>
  <c r="I80" i="71"/>
  <c r="H80" i="71"/>
  <c r="E80" i="71"/>
  <c r="J79" i="71"/>
  <c r="I79" i="71"/>
  <c r="H79" i="71"/>
  <c r="E79" i="71"/>
  <c r="I77" i="71"/>
  <c r="H77" i="71"/>
  <c r="E77" i="71"/>
  <c r="J76" i="71"/>
  <c r="I76" i="71"/>
  <c r="H76" i="71"/>
  <c r="E76" i="71"/>
  <c r="I75" i="71"/>
  <c r="H75" i="71"/>
  <c r="E75" i="71"/>
  <c r="J74" i="71"/>
  <c r="I74" i="71"/>
  <c r="H74" i="71"/>
  <c r="E74" i="71"/>
  <c r="I73" i="71"/>
  <c r="H73" i="71"/>
  <c r="E73" i="71"/>
  <c r="I72" i="71"/>
  <c r="H72" i="71"/>
  <c r="E72" i="71"/>
  <c r="I71" i="71"/>
  <c r="H71" i="71"/>
  <c r="E71" i="71"/>
  <c r="F69" i="71"/>
  <c r="C69" i="71"/>
  <c r="E69" i="71" s="1"/>
  <c r="F68" i="71"/>
  <c r="C68" i="71"/>
  <c r="E68" i="71" s="1"/>
  <c r="J67" i="71"/>
  <c r="I67" i="71"/>
  <c r="H67" i="71"/>
  <c r="E67" i="71"/>
  <c r="I66" i="71"/>
  <c r="H66" i="71"/>
  <c r="E66" i="71"/>
  <c r="J65" i="71"/>
  <c r="I65" i="71"/>
  <c r="H65" i="71"/>
  <c r="E65" i="71"/>
  <c r="I64" i="71"/>
  <c r="H64" i="71"/>
  <c r="E64" i="71"/>
  <c r="J63" i="71"/>
  <c r="I63" i="71"/>
  <c r="H63" i="71"/>
  <c r="E63" i="71"/>
  <c r="I62" i="71"/>
  <c r="H62" i="71"/>
  <c r="E62" i="71"/>
  <c r="I61" i="71"/>
  <c r="H61" i="71"/>
  <c r="E61" i="71"/>
  <c r="I60" i="71"/>
  <c r="H60" i="71"/>
  <c r="E60" i="71"/>
  <c r="J59" i="71"/>
  <c r="I59" i="71"/>
  <c r="H59" i="71"/>
  <c r="E59" i="71"/>
  <c r="I58" i="71"/>
  <c r="H58" i="71"/>
  <c r="E58" i="71"/>
  <c r="J57" i="71"/>
  <c r="I57" i="71"/>
  <c r="H57" i="71"/>
  <c r="E57" i="71"/>
  <c r="I56" i="71"/>
  <c r="H56" i="71"/>
  <c r="E56" i="71"/>
  <c r="I55" i="71"/>
  <c r="E55" i="71"/>
  <c r="J54" i="71"/>
  <c r="I54" i="71"/>
  <c r="H54" i="71"/>
  <c r="E54" i="71"/>
  <c r="I53" i="71"/>
  <c r="H53" i="71"/>
  <c r="E53" i="71"/>
  <c r="J51" i="71"/>
  <c r="I51" i="71"/>
  <c r="H51" i="71"/>
  <c r="E51" i="71"/>
  <c r="G50" i="71"/>
  <c r="F50" i="71"/>
  <c r="D50" i="71"/>
  <c r="C50" i="71"/>
  <c r="J49" i="71"/>
  <c r="I49" i="71"/>
  <c r="H49" i="71"/>
  <c r="E49" i="71"/>
  <c r="J48" i="71"/>
  <c r="I48" i="71"/>
  <c r="H48" i="71"/>
  <c r="E48" i="71"/>
  <c r="J47" i="71"/>
  <c r="I47" i="71"/>
  <c r="H47" i="71"/>
  <c r="E47" i="71"/>
  <c r="J45" i="71"/>
  <c r="I45" i="71"/>
  <c r="H45" i="71"/>
  <c r="E45" i="71"/>
  <c r="G44" i="71"/>
  <c r="F44" i="71"/>
  <c r="D44" i="71"/>
  <c r="C44" i="71"/>
  <c r="J43" i="71"/>
  <c r="I43" i="71"/>
  <c r="H43" i="71"/>
  <c r="E43" i="71"/>
  <c r="J42" i="71"/>
  <c r="I42" i="71"/>
  <c r="H42" i="71"/>
  <c r="E42" i="71"/>
  <c r="G36" i="71"/>
  <c r="F36" i="71"/>
  <c r="D36" i="71"/>
  <c r="C36" i="71"/>
  <c r="J35" i="71"/>
  <c r="I35" i="71"/>
  <c r="H35" i="71"/>
  <c r="E35" i="71"/>
  <c r="J34" i="71"/>
  <c r="I34" i="71"/>
  <c r="E34" i="71"/>
  <c r="K34" i="71" s="1"/>
  <c r="J33" i="71"/>
  <c r="F33" i="71"/>
  <c r="I33" i="71" s="1"/>
  <c r="E33" i="71"/>
  <c r="K33" i="71" s="1"/>
  <c r="J32" i="71"/>
  <c r="I32" i="71"/>
  <c r="H32" i="71"/>
  <c r="E32" i="71"/>
  <c r="G30" i="71"/>
  <c r="F30" i="71"/>
  <c r="D30" i="71"/>
  <c r="C30" i="71"/>
  <c r="J29" i="71"/>
  <c r="I29" i="71"/>
  <c r="E29" i="71"/>
  <c r="K29" i="71" s="1"/>
  <c r="J28" i="71"/>
  <c r="I28" i="71"/>
  <c r="H28" i="71"/>
  <c r="E28" i="71"/>
  <c r="J27" i="71"/>
  <c r="I27" i="71"/>
  <c r="H27" i="71"/>
  <c r="E27" i="71"/>
  <c r="J26" i="71"/>
  <c r="I26" i="71"/>
  <c r="H26" i="71"/>
  <c r="E26" i="71"/>
  <c r="J25" i="71"/>
  <c r="I25" i="71"/>
  <c r="H25" i="71"/>
  <c r="E25" i="71"/>
  <c r="J24" i="71"/>
  <c r="I24" i="71"/>
  <c r="H24" i="71"/>
  <c r="E24" i="71"/>
  <c r="J23" i="71"/>
  <c r="I23" i="71"/>
  <c r="H23" i="71"/>
  <c r="E23" i="71"/>
  <c r="J22" i="71"/>
  <c r="I22" i="71"/>
  <c r="H22" i="71"/>
  <c r="E22" i="71"/>
  <c r="J21" i="71"/>
  <c r="I21" i="71"/>
  <c r="H21" i="71"/>
  <c r="E21" i="71"/>
  <c r="J20" i="71"/>
  <c r="I20" i="71"/>
  <c r="H20" i="71"/>
  <c r="E20" i="71"/>
  <c r="J19" i="71"/>
  <c r="I19" i="71"/>
  <c r="H19" i="71"/>
  <c r="E19" i="71"/>
  <c r="J17" i="71"/>
  <c r="I17" i="71"/>
  <c r="H17" i="71"/>
  <c r="E17" i="71"/>
  <c r="J16" i="71"/>
  <c r="I16" i="71"/>
  <c r="H16" i="71"/>
  <c r="E16" i="71"/>
  <c r="J15" i="71"/>
  <c r="I15" i="71"/>
  <c r="H15" i="71"/>
  <c r="E15" i="71"/>
  <c r="J14" i="71"/>
  <c r="I14" i="71"/>
  <c r="H14" i="71"/>
  <c r="E14" i="71"/>
  <c r="J13" i="71"/>
  <c r="I13" i="71"/>
  <c r="H13" i="71"/>
  <c r="E13" i="71"/>
  <c r="J12" i="71"/>
  <c r="I12" i="71"/>
  <c r="H12" i="71"/>
  <c r="E12" i="71"/>
  <c r="J10" i="71"/>
  <c r="I10" i="71"/>
  <c r="H10" i="71"/>
  <c r="E10" i="71"/>
  <c r="G9" i="71"/>
  <c r="J9" i="71" s="1"/>
  <c r="F9" i="71"/>
  <c r="I9" i="71" s="1"/>
  <c r="E9" i="71"/>
  <c r="J7" i="71"/>
  <c r="I7" i="71"/>
  <c r="H7" i="71"/>
  <c r="H9" i="71" s="1"/>
  <c r="K9" i="71" s="1"/>
  <c r="E7" i="71"/>
  <c r="H4" i="65"/>
  <c r="G4" i="65"/>
  <c r="F4" i="65"/>
  <c r="H6" i="64"/>
  <c r="G6" i="64"/>
  <c r="F6" i="64"/>
  <c r="E6" i="64"/>
  <c r="D6" i="64"/>
  <c r="C6" i="64"/>
  <c r="H6" i="63"/>
  <c r="G6" i="63"/>
  <c r="F6" i="63"/>
  <c r="E6" i="63"/>
  <c r="D6" i="63"/>
  <c r="C6" i="63"/>
  <c r="G23" i="52"/>
  <c r="G22" i="52"/>
  <c r="G21" i="52"/>
  <c r="G20" i="52"/>
  <c r="G19" i="52"/>
  <c r="G18" i="52"/>
  <c r="G17" i="52"/>
  <c r="G16" i="52"/>
  <c r="G15" i="52"/>
  <c r="G14" i="52"/>
  <c r="G13" i="52"/>
  <c r="G12" i="52"/>
  <c r="G11" i="52"/>
  <c r="G10" i="52"/>
  <c r="G9" i="52"/>
  <c r="G8" i="52"/>
  <c r="G7" i="52"/>
  <c r="G6" i="52"/>
  <c r="G5" i="52"/>
  <c r="K11" i="71" l="1"/>
  <c r="K54" i="71"/>
  <c r="K10" i="71"/>
  <c r="K65" i="71"/>
  <c r="K22" i="71"/>
  <c r="K27" i="71"/>
  <c r="K76" i="71"/>
  <c r="E44" i="71"/>
  <c r="K82" i="71"/>
  <c r="K13" i="71"/>
  <c r="K23" i="71"/>
  <c r="I44" i="71"/>
  <c r="K57" i="71"/>
  <c r="K63" i="71"/>
  <c r="J44" i="71"/>
  <c r="I69" i="71"/>
  <c r="K35" i="71"/>
  <c r="K51" i="71"/>
  <c r="K14" i="71"/>
  <c r="K24" i="71"/>
  <c r="E36" i="71"/>
  <c r="K59" i="71"/>
  <c r="K79" i="71"/>
  <c r="K15" i="71"/>
  <c r="K25" i="71"/>
  <c r="I36" i="71"/>
  <c r="J36" i="71"/>
  <c r="J30" i="71"/>
  <c r="K48" i="71"/>
  <c r="K86" i="71"/>
  <c r="K16" i="71"/>
  <c r="K74" i="71"/>
  <c r="E30" i="71"/>
  <c r="K43" i="71"/>
  <c r="K49" i="71"/>
  <c r="K67" i="71"/>
  <c r="K81" i="71"/>
  <c r="E50" i="71"/>
  <c r="I68" i="71"/>
  <c r="K28" i="71"/>
  <c r="I50" i="71"/>
  <c r="J50" i="71"/>
  <c r="K45" i="71"/>
  <c r="K83" i="71"/>
  <c r="K19" i="71"/>
  <c r="K47" i="71"/>
  <c r="K84" i="71"/>
  <c r="K20" i="71"/>
  <c r="K42" i="71"/>
  <c r="K80" i="71"/>
  <c r="H30" i="71"/>
  <c r="K26" i="71"/>
  <c r="K32" i="71"/>
  <c r="I30" i="71"/>
  <c r="K12" i="71"/>
  <c r="K17" i="71"/>
  <c r="K21" i="71"/>
  <c r="H50" i="71"/>
  <c r="K50" i="71" s="1"/>
  <c r="K7" i="71"/>
  <c r="H68" i="71"/>
  <c r="H44" i="71"/>
  <c r="H36" i="71"/>
  <c r="K36" i="71" s="1"/>
  <c r="H69" i="71"/>
  <c r="K30" i="71" l="1"/>
  <c r="K44" i="71"/>
  <c r="E47" i="1" l="1"/>
  <c r="H47" i="1"/>
  <c r="I47" i="1"/>
  <c r="J47" i="1"/>
  <c r="P47" i="1"/>
  <c r="P21" i="20" l="1"/>
  <c r="F21" i="20" l="1"/>
  <c r="E21" i="20"/>
  <c r="N21" i="20"/>
  <c r="G21" i="20"/>
  <c r="O7" i="20" s="1"/>
  <c r="M21" i="20"/>
  <c r="L13" i="20"/>
  <c r="K21" i="20"/>
  <c r="J21" i="20"/>
  <c r="L15" i="20" s="1"/>
  <c r="I21" i="20"/>
  <c r="L14" i="20" l="1"/>
  <c r="L20" i="20"/>
  <c r="L19" i="20"/>
  <c r="L18" i="20"/>
  <c r="L21" i="20"/>
  <c r="L10" i="20"/>
  <c r="L6" i="20"/>
  <c r="L9" i="20"/>
  <c r="L8" i="20"/>
  <c r="L12" i="20"/>
  <c r="L7" i="20"/>
  <c r="L22" i="20"/>
  <c r="L11" i="20"/>
  <c r="L16" i="20"/>
  <c r="L17" i="20"/>
  <c r="O20" i="20"/>
  <c r="O12" i="20"/>
  <c r="O14" i="20"/>
  <c r="O6" i="20"/>
  <c r="O13" i="20"/>
  <c r="O19" i="20"/>
  <c r="O11" i="20"/>
  <c r="O21" i="20"/>
  <c r="O18" i="20"/>
  <c r="O10" i="20"/>
  <c r="O17" i="20"/>
  <c r="O9" i="20"/>
  <c r="O16" i="20"/>
  <c r="O8" i="20"/>
  <c r="O15" i="20"/>
  <c r="P10" i="24"/>
  <c r="M11" i="24"/>
  <c r="M10" i="24"/>
  <c r="E10" i="24"/>
  <c r="O22" i="22"/>
  <c r="O23" i="22"/>
  <c r="O24" i="22"/>
  <c r="O25" i="22"/>
  <c r="O26" i="22"/>
  <c r="O27" i="22"/>
  <c r="O28" i="22"/>
  <c r="O29" i="22"/>
  <c r="O7" i="22"/>
  <c r="O8" i="22"/>
  <c r="O9" i="22"/>
  <c r="O10" i="22"/>
  <c r="O11" i="22"/>
  <c r="O12" i="22"/>
  <c r="O13" i="22"/>
  <c r="O14" i="22"/>
  <c r="O15" i="22"/>
  <c r="O16" i="22"/>
  <c r="O17" i="22"/>
  <c r="O18" i="22"/>
  <c r="O19" i="22"/>
  <c r="O20" i="22"/>
  <c r="O21" i="22"/>
  <c r="O6" i="22"/>
  <c r="N28" i="22"/>
  <c r="J28" i="22"/>
  <c r="M28" i="22"/>
  <c r="J29" i="22" l="1"/>
  <c r="O20" i="17"/>
  <c r="P19" i="17"/>
  <c r="O19" i="17" s="1"/>
  <c r="O13" i="17"/>
  <c r="O14" i="17"/>
  <c r="O15" i="17"/>
  <c r="O16" i="17"/>
  <c r="O17" i="17"/>
  <c r="O18" i="17"/>
  <c r="O8" i="17"/>
  <c r="O9" i="17"/>
  <c r="O10" i="17"/>
  <c r="O11" i="17"/>
  <c r="O12" i="17"/>
  <c r="O7" i="17"/>
  <c r="O6" i="17"/>
  <c r="L18" i="17"/>
  <c r="L20" i="17"/>
  <c r="L11" i="17"/>
  <c r="L12" i="17"/>
  <c r="L13" i="17"/>
  <c r="L14" i="17"/>
  <c r="L15" i="17"/>
  <c r="L16" i="17"/>
  <c r="L17" i="17"/>
  <c r="L10" i="17"/>
  <c r="L9" i="17"/>
  <c r="L8" i="17"/>
  <c r="L7" i="17"/>
  <c r="L6" i="17"/>
  <c r="M19" i="17"/>
  <c r="L19" i="17" s="1"/>
  <c r="O11" i="15"/>
  <c r="O10" i="15"/>
  <c r="O8" i="15"/>
  <c r="O9" i="15"/>
  <c r="O7" i="15"/>
  <c r="P12" i="15"/>
  <c r="O12" i="15" s="1"/>
  <c r="M12" i="15" l="1"/>
  <c r="O7" i="10" l="1"/>
  <c r="O8" i="10"/>
  <c r="O6" i="10"/>
  <c r="O16" i="1"/>
  <c r="O22" i="1"/>
  <c r="O23" i="1"/>
  <c r="O24" i="1"/>
  <c r="O42" i="1"/>
  <c r="O43" i="1"/>
  <c r="O44"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12" i="1"/>
  <c r="M46" i="1"/>
  <c r="M47" i="1" s="1"/>
  <c r="K46" i="1"/>
  <c r="N45" i="1"/>
  <c r="N44" i="1"/>
  <c r="N43" i="1"/>
  <c r="N42" i="1"/>
  <c r="N41" i="1"/>
  <c r="N40" i="1"/>
  <c r="N39" i="1"/>
  <c r="N38" i="1"/>
  <c r="N37" i="1"/>
  <c r="N36" i="1"/>
  <c r="N35" i="1"/>
  <c r="N34" i="1"/>
  <c r="N33" i="1"/>
  <c r="N32" i="1"/>
  <c r="N31" i="1"/>
  <c r="N30" i="1"/>
  <c r="N29" i="1"/>
  <c r="N28" i="1"/>
  <c r="N27" i="1"/>
  <c r="N26" i="1"/>
  <c r="N25" i="1"/>
  <c r="L7" i="1" s="1"/>
  <c r="N24" i="1"/>
  <c r="N23" i="1"/>
  <c r="N22" i="1"/>
  <c r="N21" i="1"/>
  <c r="N20" i="1"/>
  <c r="N19" i="1"/>
  <c r="N18" i="1"/>
  <c r="N17" i="1"/>
  <c r="N16" i="1"/>
  <c r="N15" i="1"/>
  <c r="N14" i="1"/>
  <c r="N13" i="1"/>
  <c r="N12" i="1"/>
  <c r="G10" i="1"/>
  <c r="G47" i="1" s="1"/>
  <c r="O9" i="1" s="1"/>
  <c r="F10" i="1"/>
  <c r="F47" i="1" s="1"/>
  <c r="N46" i="1" l="1"/>
  <c r="N47" i="1" s="1"/>
  <c r="K47" i="1"/>
  <c r="O41" i="1"/>
  <c r="L46" i="1"/>
  <c r="O40" i="1"/>
  <c r="O19" i="1"/>
  <c r="O18" i="1"/>
  <c r="O17" i="1"/>
  <c r="O15" i="1"/>
  <c r="O27" i="1"/>
  <c r="O20" i="1"/>
  <c r="O7" i="1"/>
  <c r="O38" i="1"/>
  <c r="O35" i="1"/>
  <c r="O34" i="1"/>
  <c r="O13" i="1"/>
  <c r="O32" i="1"/>
  <c r="O11" i="1"/>
  <c r="O10" i="1"/>
  <c r="O8" i="1"/>
  <c r="O28" i="1"/>
  <c r="O46" i="1"/>
  <c r="O26" i="1"/>
  <c r="O21" i="1"/>
  <c r="L8" i="1"/>
  <c r="O39" i="1"/>
  <c r="O37" i="1"/>
  <c r="O36" i="1"/>
  <c r="O14" i="1"/>
  <c r="O33" i="1"/>
  <c r="O12" i="1"/>
  <c r="O31" i="1"/>
  <c r="O30" i="1"/>
  <c r="O29" i="1"/>
  <c r="O45" i="1"/>
  <c r="O25" i="1"/>
  <c r="L10" i="1"/>
  <c r="L9" i="1"/>
  <c r="L47" i="1" l="1"/>
  <c r="H7" i="36" l="1"/>
  <c r="H8" i="36" s="1"/>
  <c r="G7" i="36"/>
  <c r="G8" i="36" s="1"/>
  <c r="G7" i="26"/>
  <c r="F7" i="26"/>
  <c r="F8" i="26" s="1"/>
  <c r="G10" i="24"/>
  <c r="F10" i="24"/>
  <c r="J22" i="20"/>
  <c r="I22" i="20"/>
  <c r="G22" i="20"/>
  <c r="F7" i="10"/>
  <c r="P8" i="36" l="1"/>
  <c r="P6" i="36"/>
  <c r="G8" i="26"/>
  <c r="O7" i="24"/>
  <c r="O9" i="24"/>
  <c r="O6" i="24"/>
  <c r="O8" i="24"/>
  <c r="P7" i="36"/>
  <c r="G7" i="10"/>
</calcChain>
</file>

<file path=xl/sharedStrings.xml><?xml version="1.0" encoding="utf-8"?>
<sst xmlns="http://schemas.openxmlformats.org/spreadsheetml/2006/main" count="2883" uniqueCount="1549">
  <si>
    <t>सि. नं.</t>
  </si>
  <si>
    <t>कार्यक्रम/ क्रियाकलाप</t>
  </si>
  <si>
    <t>खर्च शिर्षक</t>
  </si>
  <si>
    <t>इकाई</t>
  </si>
  <si>
    <t>बार्षिक लक्ष्य</t>
  </si>
  <si>
    <t>प्रतिवेदन अवधिसम्म यस आ व को प्रगति</t>
  </si>
  <si>
    <t>आयोजनाको कुल मध्ये हालसम्म</t>
  </si>
  <si>
    <t>कैफियत</t>
  </si>
  <si>
    <t>परिमाण</t>
  </si>
  <si>
    <t>भार</t>
  </si>
  <si>
    <t>बजेट</t>
  </si>
  <si>
    <t>लागत</t>
  </si>
  <si>
    <t>वजेट</t>
  </si>
  <si>
    <t>सम्पन्न परिमाण</t>
  </si>
  <si>
    <t>भारित प्रगति</t>
  </si>
  <si>
    <t>पटक</t>
  </si>
  <si>
    <t>संख्या</t>
  </si>
  <si>
    <t>जिल्ला</t>
  </si>
  <si>
    <t>क) पूँजीगत खर्च कार्यक्रमको जम्माः</t>
  </si>
  <si>
    <t>ख) चालु खर्च अन्तर्गतका कार्यक्रमहरु</t>
  </si>
  <si>
    <t>1.1.1.30</t>
  </si>
  <si>
    <t>1.2.2.1</t>
  </si>
  <si>
    <t>1.2.10.1</t>
  </si>
  <si>
    <t>1.3.1.1</t>
  </si>
  <si>
    <t>1.6.4.1</t>
  </si>
  <si>
    <t>2.1.1.1</t>
  </si>
  <si>
    <t>2.1.2.1</t>
  </si>
  <si>
    <t>2.1.6.1</t>
  </si>
  <si>
    <t>2.2.2.2</t>
  </si>
  <si>
    <t>2.2.2.3</t>
  </si>
  <si>
    <t>2.3.1.3</t>
  </si>
  <si>
    <t>2.4.1.1</t>
  </si>
  <si>
    <t>2.4.12.1</t>
  </si>
  <si>
    <t>2.5.3.1</t>
  </si>
  <si>
    <t>2.8.1.1</t>
  </si>
  <si>
    <t>2.8.2.1</t>
  </si>
  <si>
    <t>चालु खर्च कार्यक्रमको जम्माः</t>
  </si>
  <si>
    <t>कुल जम्मा खर्च</t>
  </si>
  <si>
    <t>वार्षिक भारित प्रगति प्रतिशत</t>
  </si>
  <si>
    <t>क) पूँजीगत खर्च अन्तर्गतका कार्यक्रमहरु</t>
  </si>
  <si>
    <t>कर्णाली प्रदेश सरकार</t>
  </si>
  <si>
    <t xml:space="preserve">भूमि व्यवस्था कृषि तथा सहकारी मन्त्रालय </t>
  </si>
  <si>
    <t>वीरेन्द्रनगर, सुर्खेत</t>
  </si>
  <si>
    <t>क्र सं</t>
  </si>
  <si>
    <t xml:space="preserve">प्रगित </t>
  </si>
  <si>
    <t>नपुग प्रगति</t>
  </si>
  <si>
    <t xml:space="preserve"> वार्षिक प्रगति नपुगका जायज कारणहरु</t>
  </si>
  <si>
    <t>बजेट रु हजारमा</t>
  </si>
  <si>
    <t>विनियोजन बजेट रु हजारमा</t>
  </si>
  <si>
    <t>तयार गर्नेः</t>
  </si>
  <si>
    <t>एकाई</t>
  </si>
  <si>
    <t>कार्यक्रमका क्रियाकालापहरुको विवरण</t>
  </si>
  <si>
    <t>सि नं</t>
  </si>
  <si>
    <t>कार्यक्रम संचालन गरेको पालिका/वडा नं/ टोलको नाम</t>
  </si>
  <si>
    <t>कार्यक्रम संचालन भएको स्थान</t>
  </si>
  <si>
    <t>सम्पर्क व्यक्तीको नाम</t>
  </si>
  <si>
    <t>सम्पर्क फोन</t>
  </si>
  <si>
    <t xml:space="preserve">कुल स्वीकृत विनियोजन वजेट रु हजारमा </t>
  </si>
  <si>
    <t>भुक्तानी भएको वजेट रु हजारमा</t>
  </si>
  <si>
    <t>हुनसक्ने उपलव्धीहरु</t>
  </si>
  <si>
    <t xml:space="preserve">तयार गर्नेः </t>
  </si>
  <si>
    <t xml:space="preserve">सदर गर्नेः </t>
  </si>
  <si>
    <t xml:space="preserve">अनुदानग्राहीको योगदानवाट गरिएको वजेट रु हजारमा </t>
  </si>
  <si>
    <t>गरिब तथा विपन्न लक्षित वर्ग विशेष कार्यक्रम प्राप्त गर्ने (अनुदानग्राही) कृषक समुह/कृषि सहकारी संस्था/कृषि फर्म/कृषि उद्यमी सेवाग्राह्री नाम</t>
  </si>
  <si>
    <t>प्रांगारिक कृषि प्रवर्द्धन, रैथाने बाली तथा पशुपन्छी विकास कार्यक्रम प्राप्त गर्ने (अनुदानग्राही) कृषक समुह/कृषि सहकारी संस्था/कृषि फर्म/कृषि उद्यमी सेवाग्राह्री नाम</t>
  </si>
  <si>
    <t>कार्यक्रमवाट गरिएको कार्यहरु</t>
  </si>
  <si>
    <t xml:space="preserve"> कार्यक्रमवाट गरिएको कार्यहरु</t>
  </si>
  <si>
    <t>कृषि प्रविधि प्रवर्द्धन, कृषि प्रसार तथा खाद्य सुरक्षा कार्यक्रम प्राप्त गर्ने (अनुदानग्राही) कृषक समुह/कृषि सहकारी संस्था/कृषि फर्म/कृषि उद्यमी सेवाग्राह्री नाम</t>
  </si>
  <si>
    <t>कृषि व्यवसाय प्रवर्द्धन कार्यक्रम प्राप्त गर्ने (अनुदानग्राही) कृषक समुह/कृषि सहकारी संस्था/कृषि फर्म/कृषि उद्यमी सेवाग्राह्री नाम</t>
  </si>
  <si>
    <t xml:space="preserve">कृषि सिचाई कुलो पोखरी पाईप लम्वाई तथा क्षेत्र विस्तार  </t>
  </si>
  <si>
    <t>सिचित जग्गाको क्षेत्रफल (हे.)</t>
  </si>
  <si>
    <t>स्याउ तथा ओखर विकास कार्यक्रम प्राप्त गर्ने (अनुदानग्राही) कृषक समुह/कृषि सहकारी संस्था/कृषि फर्म/कृषि उद्यमी सेवाग्राह्री नाम</t>
  </si>
  <si>
    <t>विस्तारित स्याउको क्षेत्रफल (हे.)</t>
  </si>
  <si>
    <t>विस्तारित ओखर क्षेत्रफल (हे.)</t>
  </si>
  <si>
    <t>बजेट उप शिर्षक नं. : ३१२०१९०४   आयोजनाको नामः कृषि पुर्वाधार बिकास कार्यक्रम</t>
  </si>
  <si>
    <t>कृषि पुर्वाधार बिकास कार्यक्रम प्राप्त गर्ने (अनुदानग्राही) कृषक समुह/कृषि सहकारी संस्था/कृषि फर्म/कृषि उद्यमी सेवाग्राह्री नाम</t>
  </si>
  <si>
    <t>कृषि पूर्वाधारको किसिम</t>
  </si>
  <si>
    <t>प्राङ्गारिक कृषि प्रवर्द्धन कार्यक्रम प्राप्त गर्ने (अनुदानग्राही) कृषक समुह/कृषि सहकारी संस्था/कृषि फर्म/कृषि उद्यमी सेवाग्राह्री नाम</t>
  </si>
  <si>
    <t xml:space="preserve"> प्राङ्गारिक कृषि प्रवर्द्धन कार्यक्रमवाट गरिएको क्रियाकलापहरु</t>
  </si>
  <si>
    <t>आयोजना /कार्यक्रमहरुको विवरण</t>
  </si>
  <si>
    <t>क्र.सं.</t>
  </si>
  <si>
    <t>चालु</t>
  </si>
  <si>
    <t>ब्याज अनुदान कार्यक्रम</t>
  </si>
  <si>
    <t>गरिब तथा विपन्न लक्षित वर्ग विशेष कार्यक्रम</t>
  </si>
  <si>
    <t>कृषि व्यवसाय प्रवर्द्धन कार्यक्रम</t>
  </si>
  <si>
    <t>क</t>
  </si>
  <si>
    <t>ख</t>
  </si>
  <si>
    <t>लाभान्वित घरधुरी संख्या</t>
  </si>
  <si>
    <t>रोजगारी श्रृजना संख्या</t>
  </si>
  <si>
    <t>क.</t>
  </si>
  <si>
    <t>पोखरी सिचाई योजना</t>
  </si>
  <si>
    <t>पोखरी सिचाई योजनाहरुको विवरण (नाम/ ठेगाना सहित)</t>
  </si>
  <si>
    <t>पोखरीको क्षमता (पानी अटने लिटर)</t>
  </si>
  <si>
    <t xml:space="preserve"> नयां निर्माण सिचाई योजना (पानी अटने लिटर)</t>
  </si>
  <si>
    <t>पुरानो (मर्मत सिचाई योजना  (पानी अटने लिटर)</t>
  </si>
  <si>
    <t>जम्मा विस्तारित सिचाई योजना  (पानी अटने लिटर)</t>
  </si>
  <si>
    <t>विस्तारित सिंचित क्षेत्रफल (हे.)</t>
  </si>
  <si>
    <t>जम्मा</t>
  </si>
  <si>
    <t>चौथोस्रो चौमासिक लक्ष्य</t>
  </si>
  <si>
    <t>चौथो चौमासिक प्रगती</t>
  </si>
  <si>
    <t xml:space="preserve"> उपलव्धीहरु</t>
  </si>
  <si>
    <t>उपलव्धीहरु</t>
  </si>
  <si>
    <t xml:space="preserve"> कार्यक्रमवाट संचालन गरिएको कार्यहरु</t>
  </si>
  <si>
    <t xml:space="preserve">क्र स </t>
  </si>
  <si>
    <t>निर्माण गरेको पालिका/वडा नं/ टोल र स्थानको नाम</t>
  </si>
  <si>
    <t>क्र.स.</t>
  </si>
  <si>
    <t>कार्यक्रमको नाम तथा वजेट शिर्षक</t>
  </si>
  <si>
    <t>वजेटको विवरण</t>
  </si>
  <si>
    <t>डोल्पा</t>
  </si>
  <si>
    <t>भौतिक प्रगति</t>
  </si>
  <si>
    <t>वित्तिय प्रगति</t>
  </si>
  <si>
    <t>प्रांगारिक कृषि प्रवर्द्धन, रैथाने बाली तथा पशुपन्छी विकास कार्यक्रम</t>
  </si>
  <si>
    <t>पुँजीगत</t>
  </si>
  <si>
    <t xml:space="preserve">त्रैमासिक विनियोजित बजेट </t>
  </si>
  <si>
    <t xml:space="preserve">त्रैमासिक खर्च बजेट </t>
  </si>
  <si>
    <t>त्रैमासिक वजेटको तुलनामा खर्च प्रतिशत</t>
  </si>
  <si>
    <t>बार्षिक बिनियोजनको तुलनामा खर्च प्रतिशत</t>
  </si>
  <si>
    <t>कर्णाली प्रदेश सरकार </t>
  </si>
  <si>
    <t>11.3.7.63</t>
  </si>
  <si>
    <t>कार्यालय संचालनका लागि ल्यापटप, प्रिन्टर तथा अन्य multimedia सामाग्री तथा सोलार जडान</t>
  </si>
  <si>
    <t>11.3.20.2</t>
  </si>
  <si>
    <t>फर्निचर फिक्चरस(रिवलविन चियर अफिसर टेवल दराज पलङ्ग आदी )</t>
  </si>
  <si>
    <t>11.5.42.24</t>
  </si>
  <si>
    <t>निर्मित भवनको छाना मर्मत (जस्ता आदि फेरबदल)</t>
  </si>
  <si>
    <t>भारित</t>
  </si>
  <si>
    <t>धाराको महसुल</t>
  </si>
  <si>
    <t>1.1.1.9</t>
  </si>
  <si>
    <t>सहायकस्तर चौथो</t>
  </si>
  <si>
    <t>जना</t>
  </si>
  <si>
    <t>का. स. पाँचौं स्तर</t>
  </si>
  <si>
    <t>1.1.1.47</t>
  </si>
  <si>
    <t>सहायक स्तर पाँचौ/अधिकृत स्तर छैटौ</t>
  </si>
  <si>
    <t>1.1.1.48</t>
  </si>
  <si>
    <t>अधिकृत स्तर सातौ/आठौं</t>
  </si>
  <si>
    <t>1.1.1.50</t>
  </si>
  <si>
    <t>सहायक स्तर पाँचौ</t>
  </si>
  <si>
    <t>बिद्युत महशुल</t>
  </si>
  <si>
    <t>8.1.3.2</t>
  </si>
  <si>
    <t>कार्यालय प्रयोजनको लागि घर भाडा</t>
  </si>
  <si>
    <t>टेलिफोन महसुल</t>
  </si>
  <si>
    <t>2.1.7.1</t>
  </si>
  <si>
    <t>ईमेल/ इन्टरनेट/वेवसाइट महसुल</t>
  </si>
  <si>
    <t>2.1.9.1</t>
  </si>
  <si>
    <t>हुलाक/कुरियर खर्च</t>
  </si>
  <si>
    <t>1.2.1.1</t>
  </si>
  <si>
    <t>सदरमुकाम र ६ कोष भित्र (क वर्ग)</t>
  </si>
  <si>
    <t>केन्द्र,जिल्ला</t>
  </si>
  <si>
    <t>स्थायी कर्मचारीको महंगी भत्ता</t>
  </si>
  <si>
    <t>पेट्रोल- दुई पाङ्ग्रे</t>
  </si>
  <si>
    <t>लीटर</t>
  </si>
  <si>
    <t>डिजेल</t>
  </si>
  <si>
    <t>2.2.2.7</t>
  </si>
  <si>
    <t>ग्यास सिलिण्डर</t>
  </si>
  <si>
    <t>वटा</t>
  </si>
  <si>
    <t>1.2.5.1</t>
  </si>
  <si>
    <t>कर्मचारी प्रोत्सहान भत्ता</t>
  </si>
  <si>
    <t>1.2.8.1</t>
  </si>
  <si>
    <t>प्रसुती स्याहार भत्ता</t>
  </si>
  <si>
    <t>पाले पहरा भत्ता</t>
  </si>
  <si>
    <t>महिना</t>
  </si>
  <si>
    <t>निजामती कर्मचारीहरुको पोशाक खर्च</t>
  </si>
  <si>
    <t>दुई पाङ्ग्रे सवारी साधन मर्मत खर्च</t>
  </si>
  <si>
    <t>2.3.2.3</t>
  </si>
  <si>
    <t>जेनेरेटर मर्मत खर्च</t>
  </si>
  <si>
    <t>कार्यालय मसलन्द सामान खर्च(कार्यालय सामान तथा सेवा)</t>
  </si>
  <si>
    <t>छपाई खर्च(कार्यालय सामान तथा सेवा)</t>
  </si>
  <si>
    <t>अन्य(सेवा तथा परामर्श )</t>
  </si>
  <si>
    <t>2.5.7.5</t>
  </si>
  <si>
    <t>कार्यालय सहयोगी करार (व्यक्ती करार)</t>
  </si>
  <si>
    <t>2.5.7.11</t>
  </si>
  <si>
    <t>अ. सव इन्जिनियर / सव इन्जिनियर करार</t>
  </si>
  <si>
    <t>2.5.7.12</t>
  </si>
  <si>
    <t>अधिकृतस्तर सातौँ करार</t>
  </si>
  <si>
    <t>योगदानमा आधारित बीमा कोष खर्च</t>
  </si>
  <si>
    <t>अनुगमन मुल्याङ्कन तथा कार्यक्रम कार्यान्वयन भ्रमण खर्च(अनुगमन, मुल्याङ्कन र भ्रमण )</t>
  </si>
  <si>
    <t>आन्तरिक भ्रमण(अनुगमन, मुल्याङ्कन र भ्रमण )</t>
  </si>
  <si>
    <t>2.9.2.1</t>
  </si>
  <si>
    <t>मोटरसाइकल</t>
  </si>
  <si>
    <t>2.9.4.1</t>
  </si>
  <si>
    <t>नवीकरण(अन्य)</t>
  </si>
  <si>
    <t>पटक/संख्या</t>
  </si>
  <si>
    <t>2.9.6.1</t>
  </si>
  <si>
    <t>स्वागत तथा अतिथि सत्कार</t>
  </si>
  <si>
    <t>ख) चालु खर्च कार्यक्रमको जम्मा:</t>
  </si>
  <si>
    <t>2.7.15.1924</t>
  </si>
  <si>
    <t>2.7.15.1332</t>
  </si>
  <si>
    <t>सरोकारवाला निकायहरुलाई कार्यक्रमहरुको अनुगमन निरिक्षण भ्रमण</t>
  </si>
  <si>
    <t>2.6.6.135</t>
  </si>
  <si>
    <t>मन्त्रालयको समन्वयमा कृषि तथ्याङ्क संकलन AMIS सफ्टवेयर सम्बन्धि पुनर्ताजगी तालिम (१ कार्यदिन)</t>
  </si>
  <si>
    <t>2.7.15.964</t>
  </si>
  <si>
    <t>फलफूल प्रशोधन(जाम/जेली/अचार लगायत अन्य)तालिम तथा सामग्री सहयोग</t>
  </si>
  <si>
    <t>2.7.16.46</t>
  </si>
  <si>
    <t>एक पालिक एक कृषि सेवा प्राविधिक व्यवस्थापन तथा निन्तरता</t>
  </si>
  <si>
    <t>2.7.16.68</t>
  </si>
  <si>
    <t>कृषि उपजको मासिक मुल्य संकलन तथा रिपोर्टीङ</t>
  </si>
  <si>
    <t>2.7.25.9</t>
  </si>
  <si>
    <t>वार्षिक प्रगति पुस्तिका प्रकाशन</t>
  </si>
  <si>
    <t>2.7.16.28</t>
  </si>
  <si>
    <t>मिनिकिट बितरण तरकारी, अन्न, मसला, रैथाने, कोशे, बाली आदी</t>
  </si>
  <si>
    <t>2.7.15.23</t>
  </si>
  <si>
    <t>फलफूल बिरुवा उत्पादन तथा वितरण</t>
  </si>
  <si>
    <t>2.7.15.1449</t>
  </si>
  <si>
    <t>कृषक पाठशाला संचालन स्याउ वालिमा)</t>
  </si>
  <si>
    <t>2.7.15.1460</t>
  </si>
  <si>
    <t>स्याउ वालीमा प्रागांरीक मल तथा जैविक विषादिको प्रर्दशन</t>
  </si>
  <si>
    <t>2.7.15.732</t>
  </si>
  <si>
    <t>तरकारी खेतीको लागि पक्की प्लाष्टिक टनेल निर्माण</t>
  </si>
  <si>
    <t>2.7.15.1925</t>
  </si>
  <si>
    <t>बेरोजगार कृषि प्राविधिकहरुको छनौट, अभिमुखिकरण तथा लागत सहभागिता अनुदान</t>
  </si>
  <si>
    <t>2.7.15.1382</t>
  </si>
  <si>
    <t>सहकारीहरु मार्फत कृषि क्षेत्रमा लगानी भएको ऋणमा ब्याज अनुदान कार्यक्रम</t>
  </si>
  <si>
    <t>2.7.15.1475</t>
  </si>
  <si>
    <t>एकिकृत अर्गानिक मोडेल कृषि फर्म स्थापना (जगदुल्ला गा.पा. 1 र ठुलीभेरी न.पा.१)</t>
  </si>
  <si>
    <t>2.7.15.1931</t>
  </si>
  <si>
    <t>प्राङ्गारिक कृषि तथा पशुपन्छी उपज बजारीकरण गर्ने सहकारीहरुलाई प्रोत्साहन कार्यक्रम</t>
  </si>
  <si>
    <t>2.7.15.1935</t>
  </si>
  <si>
    <t>आव ०७४।075 देखि ०७९।८० सम्मको अनुदानग्राहीको विवरण तयारी र प्रकाशन</t>
  </si>
  <si>
    <t>2.7.15.950</t>
  </si>
  <si>
    <t>प्राङ्गगारी कृषि बस्तुहरुमा लेवलिङ्ग प्याकेजिङ्ग सहयोग</t>
  </si>
  <si>
    <t>2.7.15.1960</t>
  </si>
  <si>
    <t>रैथानेवाली प्रवर्द्धन कार्यक्रम</t>
  </si>
  <si>
    <t>2.7.15.192</t>
  </si>
  <si>
    <t>मुख्यमन्त्री उत्कृष्ट कृषक पुरस्कार कार्यक्रम</t>
  </si>
  <si>
    <t>11.4.15.1839</t>
  </si>
  <si>
    <t>सिङ्ग बुची सिचाइ पोखरी निर्माण योजना ठुलीभेरी न पा ५ माझफाल</t>
  </si>
  <si>
    <t>11.4.15.1842</t>
  </si>
  <si>
    <t>मूलदेखी खारासम्म साना सिचाइ योजना त्रिपुरासुन्दरी नपा ३</t>
  </si>
  <si>
    <t>11.4.15.1844</t>
  </si>
  <si>
    <t>ताराकोट सिचाइ पोखरी निर्माण काइके गा पा ३ ताराकोट</t>
  </si>
  <si>
    <t>11.4.15.1841</t>
  </si>
  <si>
    <t>गारचौर सिचाइ पोखरी निर्माण ठुलीभेरी न पा ३ दुनै</t>
  </si>
  <si>
    <t>11.4.15.1846</t>
  </si>
  <si>
    <t>साउने गोठदेखि तल्लो राजिकुम्दा सिचाइ योजना मुड्केचुला गापा ५</t>
  </si>
  <si>
    <t>11.4.15.1849</t>
  </si>
  <si>
    <t>गुरुङ्को माला सिचाइ योजना ठुलीभेरी नपा २</t>
  </si>
  <si>
    <t>11.4.15.1848</t>
  </si>
  <si>
    <t>तर्कु सिचाइ सिचाइ योजना त्रिपुरासुन्दरी नपा ३</t>
  </si>
  <si>
    <t>11.4.15.1855</t>
  </si>
  <si>
    <t>मिदाक्ति सिचाइ पोखरी निर्माण ठुलीभेरी नपा ११ रह</t>
  </si>
  <si>
    <t>11.4.15.1851</t>
  </si>
  <si>
    <t>गहुतारादेखि ठानासम्म ठुलीभेरी नपा १</t>
  </si>
  <si>
    <t>11.4.15.1857</t>
  </si>
  <si>
    <t>पधेरीखोला देखि दाङथरसम्म कृषि सिचाइ ठुलिभेरी नपा ४</t>
  </si>
  <si>
    <t>11.4.15.1860</t>
  </si>
  <si>
    <t>कुरिला सिचाइ योजना ठूलीभेरी नपा ४</t>
  </si>
  <si>
    <t>11.4.15.1862</t>
  </si>
  <si>
    <t>रह कृषि सिचाइ योजना ठूलीभेरी नपा ११ रह</t>
  </si>
  <si>
    <t>11.4.15.1976</t>
  </si>
  <si>
    <t>पुलिखोला ढाङचर सिचाइ योजना ठुलीभेरी ४</t>
  </si>
  <si>
    <t>11.4.15.2015</t>
  </si>
  <si>
    <t>मागमा आधारित साना सिचाई योजना निर्माण तथा मर्मत सम्भार</t>
  </si>
  <si>
    <t>11.4.15.2100</t>
  </si>
  <si>
    <t>ठुलोखोला देखि देवारचौर सिचाई निर्माण योजना मुड्केचुलागापा ७ सर्मी</t>
  </si>
  <si>
    <t>11.4.15.2132</t>
  </si>
  <si>
    <t>पुलिखोला देखि भिरीका गैरा ‍ओखर रुख सम्म सिंचाइ योजना ठूलीभेरी न.पा.-4</t>
  </si>
  <si>
    <t>11.4.15.1887</t>
  </si>
  <si>
    <t>घ्याम्दो घ्यालुङ खोला शे फोक्सुण्डो ४ नाम्दो</t>
  </si>
  <si>
    <t>11.4.15.2025</t>
  </si>
  <si>
    <t>खोला देखि पर्याफुली सिचाइ योजना त्रिपुरासुन्दरी २ मद्दु</t>
  </si>
  <si>
    <t>11.4.15.2101</t>
  </si>
  <si>
    <t>सल्लुम सिचाइ योजना ठूलीभेरी ४</t>
  </si>
  <si>
    <t>11.4.15.2113</t>
  </si>
  <si>
    <t>मकै, फलफुल नर्सरी, स्याउ/ओखर बेसार खेत सिंचाई योजना, जगदुल्ला गाँउपालिका ४</t>
  </si>
  <si>
    <t>11.4.15.2112</t>
  </si>
  <si>
    <t>घट्टेखोला देखि शँक्ती पनेरा सम्म सिंचाई कुलो जगदुल्ला गाँउपालीका ४ कोटछाँचु</t>
  </si>
  <si>
    <t>क) पूँजीगत खर्च कार्यक्रमको जम्मा:</t>
  </si>
  <si>
    <t xml:space="preserve">ख जम्मा खर्च </t>
  </si>
  <si>
    <t>2.7.15.1969</t>
  </si>
  <si>
    <t>स्याउ ओखर उत्पादन विशेष क्षेत्र ( त्रिपुरासुन्दरी 1,४, ७, ९, १०, ११, र काईके गापा ४)</t>
  </si>
  <si>
    <t>2.7.15.1343</t>
  </si>
  <si>
    <t>फलफुल बगैँचा सृदृधिकरणका लागि सहयोग कार्यक्रम(विरुवा औजार तथा विषादि वितरण)</t>
  </si>
  <si>
    <t>2.7.15.1954</t>
  </si>
  <si>
    <t>ओखर खेती क्षेत्र विस्तार २० हेक्टर</t>
  </si>
  <si>
    <t>2.7.15.1987</t>
  </si>
  <si>
    <t>स्याउ खेती क्षेत्र विस्तार १० हेक्टर ठूलीभेरी ४</t>
  </si>
  <si>
    <t>९९।९९</t>
  </si>
  <si>
    <t>2.7.15.2005</t>
  </si>
  <si>
    <t>प्राङ्गारिक कृषि प्रवर्द्धन कार्यक्रम</t>
  </si>
  <si>
    <t>2.7.15.1403</t>
  </si>
  <si>
    <t>कोल्ड स्टोर/सेलार स्टोर स्थापना कार्यक्रम</t>
  </si>
  <si>
    <t>2.7.15.72</t>
  </si>
  <si>
    <t>च्याउ उत्पादन प्रवर्द्धन कार्यक्रम</t>
  </si>
  <si>
    <t>2.7.15.1439</t>
  </si>
  <si>
    <t>खाद्यन्न तथा रैथाने वाली वीऊ उत्पादनका लागि वीऊ सहयोग</t>
  </si>
  <si>
    <t>2.7.15.1434</t>
  </si>
  <si>
    <t>कम्पोष्ट मल तयारी तथा खाडल निर्माण/व्यवस्थापनका लागि सहयोग</t>
  </si>
  <si>
    <t>2.7.15.1851</t>
  </si>
  <si>
    <t>फलफुल, खाद्य्न्न तथा रैथाने वाली जिल्ला बाहिर निर्यातमा ढुवानी अनुदान</t>
  </si>
  <si>
    <t>2.7.15.1934</t>
  </si>
  <si>
    <t>प्रमुख बालीहरुको वाली कटानी</t>
  </si>
  <si>
    <t>2.7.15.1957</t>
  </si>
  <si>
    <t>प्राङ्गारिकमल/जैविकमल तथा जैविक विषादिमा सहयोग कार्यक्रम</t>
  </si>
  <si>
    <t>2.7.15.1971</t>
  </si>
  <si>
    <t>तोरीवाली प्रवर्द्धन कार्यक्रम डोल्पोबुद्ध गा पा</t>
  </si>
  <si>
    <t>2.7.15.1995</t>
  </si>
  <si>
    <t>अर्गानिक कृषि व्यवसाय प्रर्वद्धन कार्यक्रम (खाद्यान्न वाली तरकारी मशालावाली)</t>
  </si>
  <si>
    <t>2.7.15.2057</t>
  </si>
  <si>
    <t>केशर खेती उत्पादन प्रवर्द्धन कार्यक्रम ठुलीभेरी न.पा. ६ त्रिपुरा सुन्दरी न.पा. ३, ४ डोल्पा</t>
  </si>
  <si>
    <t>2.7.25.1</t>
  </si>
  <si>
    <t>आकस्मिक बाली संरक्षण सेवा</t>
  </si>
  <si>
    <t>2.7.15.1466</t>
  </si>
  <si>
    <t>तरकारी वीउ उत्पादन स्रोत केन्द्र स्थापना</t>
  </si>
  <si>
    <t>2.7.15.727</t>
  </si>
  <si>
    <t>आधुनिक मौरी घार, मौरी गोला र मौरीजन्य सामाग्री वितरण (मौरी पालन प्याकेज)</t>
  </si>
  <si>
    <t>2.7.15.1473</t>
  </si>
  <si>
    <t>क्षेत्रफलको आधारमा टनेलमा तरकारी उत्पादन कृषकलाइ प्रोत्साहन कार्यक्रम</t>
  </si>
  <si>
    <t>2.7.15.1930</t>
  </si>
  <si>
    <t>जग्गा भाडा तथा विद्युत महशुलमा अनुदान कार्यक्रम</t>
  </si>
  <si>
    <t>2.7.15.1961</t>
  </si>
  <si>
    <t>व्यवसायिक मौरीपालन प्रर्वद्धन कार्यक्रम ठुलीभेरी नपा ३</t>
  </si>
  <si>
    <t>o</t>
  </si>
  <si>
    <t xml:space="preserve">गोठिचौंर दलित महिला कृषि तथा पशुपालन समुह </t>
  </si>
  <si>
    <t>जगदुल्ला गा.पा. २</t>
  </si>
  <si>
    <t>जुनि वि.क.</t>
  </si>
  <si>
    <t xml:space="preserve">जगदुल्ला गा.पा. मा ३१ घरधुरीलाई पुग्नेगरी १२० GSM को प्लाष्टिक टनेल उपलब्धता भएको, गार्डेन पाईप, २५ mm HDP pipe ८५० मि. उपलब्धता भएको, तरकारी खेति गरीएको । </t>
  </si>
  <si>
    <t>रानिमाटा फलफुल तरकारी पशूपन्छी माछा तथा मौंरीपालन महिला कृषक समुह</t>
  </si>
  <si>
    <t>जगदुल्ला गापा ०४</t>
  </si>
  <si>
    <t xml:space="preserve">सुनमति बोहोरा </t>
  </si>
  <si>
    <t xml:space="preserve">५०० लिटर क्षमताको ड्रम २१ वटा खरिद १५०० मि २५ mm को पाईप खरिद १३०० केजि प्रागारिक मल लरिद २१ वटा हवारी स्प्रिङकलर ८४ वटा क्यारेट ,४ वटा स्प्रे ट्याङकी खरिद गरि व्यवसायिक खुर्सानि खेति कार्य गरिएको </t>
  </si>
  <si>
    <t>मष्टा फलफुल तथा तरकारी उत्पादन कृषक समुह</t>
  </si>
  <si>
    <t>ठुलिभेरी न.पा. १०</t>
  </si>
  <si>
    <t>मिना बूढा</t>
  </si>
  <si>
    <t xml:space="preserve">भगवति कृषि जडिबुटि तथा पशुपालन उद्योग </t>
  </si>
  <si>
    <t xml:space="preserve">ठूलीभेरी न.पा. १ </t>
  </si>
  <si>
    <t xml:space="preserve">दुर्गादेवि रोकाया </t>
  </si>
  <si>
    <t xml:space="preserve">20mm को ६०० मि पाईप कम्पाउन्ड जालि ६५० केजि स्प्रिङकलर ५ वटा खरिद गार्डेन पाईप ४ रोल ड्रम ३ वटा स्याउको बोट ६० वटा मल्चिङ प्लाष्टिक १ रोल २ केजि सिमि बिउ २५० डोको गोठेमल खरिद   </t>
  </si>
  <si>
    <t xml:space="preserve">सामुहिक बुद जडिबुटी पशुपालन नर्सरी तथा पशुपोल्ट्री फर्म </t>
  </si>
  <si>
    <t>जगदुल्ला गा.पा. १</t>
  </si>
  <si>
    <t xml:space="preserve">हेम बहादुर महतारा </t>
  </si>
  <si>
    <t xml:space="preserve">कलमि स्याउ विरुवा ४० कलमि ओखर विरुवा ४० जमिको घेरावार </t>
  </si>
  <si>
    <t>ग</t>
  </si>
  <si>
    <t xml:space="preserve">धानचौर महिला बहुउद्देशिय ऋण सहकारी संस्था </t>
  </si>
  <si>
    <t xml:space="preserve">राधिका रोकाया </t>
  </si>
  <si>
    <t xml:space="preserve">20mm को ६०० मि पाईप opc सिमेन्ट २ बोरी ग्याविन तार १ रोल  स्याउको बोट ४० वटा १ केजि सिमि कागुनो १ केजि चिनो १ केजि बिउ ४० डोको गोठेमल खरिद  घेरावार तथा खाडल खनिएको ।   </t>
  </si>
  <si>
    <t xml:space="preserve">सरस्वति कृषि पशुपन्छि जडिबुटि महिला बहुउद्देशिय सहकारी संस्था  </t>
  </si>
  <si>
    <t>त्रिपुरासुन्दरी न.पा.४</t>
  </si>
  <si>
    <t xml:space="preserve">अनिता कूमारी बसढा </t>
  </si>
  <si>
    <t>श्री गरिबि निवारण कृषि तथा पशुपालन सहकारी संस्था लिं</t>
  </si>
  <si>
    <t>ठूलीभेरी न.पा. ११</t>
  </si>
  <si>
    <t xml:space="preserve">पाना कुमारी  कार्कि </t>
  </si>
  <si>
    <t>मेरिया महिला कृषि बहुउद्देशिय सहकारी संस्था</t>
  </si>
  <si>
    <t>ठूलीभेरी न.पा. ०७</t>
  </si>
  <si>
    <t xml:space="preserve">नन्दशि रोकाया </t>
  </si>
  <si>
    <t>घ</t>
  </si>
  <si>
    <t xml:space="preserve">शुभ बिहानि कृषि सहकारी संस्था लिं </t>
  </si>
  <si>
    <t xml:space="preserve">दलजित कार्कि </t>
  </si>
  <si>
    <t>ङ</t>
  </si>
  <si>
    <t xml:space="preserve">असल तथा सक्रीय कृषि सहकारी संस्था लिं </t>
  </si>
  <si>
    <t>ठूलीभेरी न.पा. ०५</t>
  </si>
  <si>
    <t xml:space="preserve">बलचन्द्र रोकाया </t>
  </si>
  <si>
    <t>ग्रिष्म कृषि जडिबुटि पशुपन्छि नर्सरी तथा फलफुल उत्पादन कृषक समुह</t>
  </si>
  <si>
    <t>त्रिपुरासुन्दरी न.पा.०६</t>
  </si>
  <si>
    <t xml:space="preserve">दिपेन्द्र बोहोरा </t>
  </si>
  <si>
    <t xml:space="preserve">३० केजि सिमि बिउ,१० केजि फापरको बीउ, १६६ डोको गोठेमल खरिद,जग्गाको तयारी, जमिनको घेरावार, निर्माण होर्डिङ बोर्ड </t>
  </si>
  <si>
    <t xml:space="preserve">ईन्द्रदेब बाख्रा तथा कृषक समुह </t>
  </si>
  <si>
    <t xml:space="preserve">कृष्ण कार्कि </t>
  </si>
  <si>
    <t xml:space="preserve">२० केजि सिमि बिउ,१० केजि फापरको बीउ, १५८ डोको गोठेमल खरिद,जग्गाको तयारी, जमिनको घेरावार, निर्माण होर्डिङ बोर्ड </t>
  </si>
  <si>
    <t xml:space="preserve">पुर्ण कृषि पशुपालन मौरीपालन तथा जडिबूटि उत्पादन तथा प्रशोधन </t>
  </si>
  <si>
    <t>ठूलीभेरी न.पा. १०</t>
  </si>
  <si>
    <t>पुर्ण कार्कि</t>
  </si>
  <si>
    <t>२० केजि सिमिको बिउ, १३५ डोको गोठेमल, ३० वटा स्प्रीङकलर खरिद,जग्गाको तयारी, जमिनको घेरावार निर्माण, होर्डिङ बोर्ड</t>
  </si>
  <si>
    <t>तयार गर्नेः पुष्पा रोकाया</t>
  </si>
  <si>
    <t>सदर गर्नेः गणेश बहादुर अधिकारी</t>
  </si>
  <si>
    <t>बेरोजगार कृषि तथा पशुसेवा प्राविधिक मार्फत कृषि ब्यवसाय प्रवर्द्धन कार्यक्रम</t>
  </si>
  <si>
    <t xml:space="preserve">हर बहादुर बुढा </t>
  </si>
  <si>
    <t>जगदुल्ला गा.पा. ६</t>
  </si>
  <si>
    <t xml:space="preserve">हर बहादुर बूढा </t>
  </si>
  <si>
    <t xml:space="preserve">प्लाष्टिक घर निर्माण,३०० मि २५mm HDP pipe खरिद,स्प्रेयर,गार्डेन पाईप,कुटो,कोदालो,रेक,प्राङगारिक मल. गोठेमल खरिद गरी तरकारी खेति गरीएको ।  </t>
  </si>
  <si>
    <t>तरकारी खेतिलाई व्यवसायिक रुपमा लिई आयआर्जन गर्न सक्ने ।</t>
  </si>
  <si>
    <t xml:space="preserve">दिपा कुमारी कठायत </t>
  </si>
  <si>
    <t>ठुलीभेरी न.पा. ७</t>
  </si>
  <si>
    <t xml:space="preserve">१३० स्याउ,२० वटा ओखरको विरुवा ३ सेट कुटो कोदालो ३०० मि २५mm HDP pipe खरिद जमिनको घेरावार गरीएको </t>
  </si>
  <si>
    <t>फलफुल व्यवसायि गरी आयआर्जन गर्न सक्ने, रोजगारको सृजना गर्न सक्ने।</t>
  </si>
  <si>
    <t xml:space="preserve">बिक्रम बोहोरा </t>
  </si>
  <si>
    <t>मुडकेचुला गा.पा. ०६</t>
  </si>
  <si>
    <t xml:space="preserve">ग्रिन हाउस निर्माण,जमिनको घेरावार,२०mm को ४५० मि पाईप, २ रोल गार्डेन पाईप, (जैविक मल विषादी)बनाउन ३ वटा ड्रम, ३ सेट स्प्रीङकलर र २ वटा हजारी,१ सेट कुटो कोदालो रेक, १ रोल प्लाष्टिक मल्चिङ,१ वटा पितलको स्प्रेयर ट्याङकी र तरकारी बिऊ  खरिद  तरकारी खेति कार्य गरिएको । </t>
  </si>
  <si>
    <t>बेमौसमि तरकारी उत्पादन गरी बजारको तरकारी मागलाई पुर्ति गरि आयआर्जन गरी सफल तरकारी व्यवसायि बन्न सक्ने ।</t>
  </si>
  <si>
    <t xml:space="preserve">रुपचन्द्र बूढा </t>
  </si>
  <si>
    <t>त्रिपुरासुन्दरी न.पा. २</t>
  </si>
  <si>
    <t xml:space="preserve">ग्रिन हाउस निर्माण,जमिनको घेरावार,हाडे ओखरको बिऊ, ग्राफ्टिङ चक्कु ,टेप, आरी सिकेचर,१५० मि २५mm HDP pipe, २ सेट कुटो,कोदालो, २ वटा water can 4 वटा स्प्रिङकलर खरिद गरी ओखर नर्सरी कार्य गरिएको । </t>
  </si>
  <si>
    <t>जिल्ला भित्र वा जिल्ला बाहिरको कृषकहरुको ओखर विरुवा मागलाई पुर्ति गरी आयआर्जन गर्ने र सफल नर्सरी व्यवसायि बन्न सक्ने।</t>
  </si>
  <si>
    <t xml:space="preserve">बिन्दासिनि कृषि तथा पोल्ट्री फर्म </t>
  </si>
  <si>
    <t>ठुलीभेरी न.पा. ३</t>
  </si>
  <si>
    <t xml:space="preserve">पम्फा थापा </t>
  </si>
  <si>
    <t>धुवादानि २ वटा रानिगेट २ वटा ब्रस २, पन्जा २ जोडी टोपि २, हुल समागने झोला २ चक्कु २ वटा खरिद गरिएको  होर्डिङ बोर्ड बनाईएको ।</t>
  </si>
  <si>
    <t>व्यवसायिक मौरीपालन गरी आयआर्जन गर्न सक्ने शुद्द मह उत्पादन गर्न सक्ने</t>
  </si>
  <si>
    <t xml:space="preserve">श्रवन तरकारी फलफुल जडिबुटी तथा पशोल्ट्री फर्म </t>
  </si>
  <si>
    <t xml:space="preserve">श्रवन कुमार मल्ल </t>
  </si>
  <si>
    <t xml:space="preserve">गायत्री मौरीपालन फलफुल तरकारी तथा पशुपन्छी फर्म </t>
  </si>
  <si>
    <t>गायत्री शाही</t>
  </si>
  <si>
    <t>धुवादानि २ वटा रानिगेट २ वटा ब्रस २, पन्जा २ जोडी टोपि २, हुल समागने झोला २ चक्कु २ वटा खरिद गरिएको आधुनिकमौंरी घार होर्डिङ बोर्ड बनाईएको ।</t>
  </si>
  <si>
    <t xml:space="preserve">श्री कालिका कृषि जडिबुटि तथा पशुपालन उत्पादन कृषक समुह </t>
  </si>
  <si>
    <t xml:space="preserve">त्रिपुरासुन्दरी न.पा. ०४ </t>
  </si>
  <si>
    <t xml:space="preserve">ललिता बुढा </t>
  </si>
  <si>
    <t xml:space="preserve">रायो बिउ १ केजि मुला ०.5 kg गाजर १ केजि धनिया ५ केजि बन्दा 0.5 केजि खरिद गरीएको बिउ प्याकेजिङ गर्ने छपाई समेतको बोरी २५ केजि क्षमताको २०० वटा हजारी ३० पिस स्प्रिङकलर ३० पिस स्प्रेयर ट्याङकि ४ वटा कमपोष्टमल ५०० केजि निम झोल ५ पिस गोठेमल १०० डोको खरिद बिउ प्याकेजिङ थैला सिलाउने मेसिन १ वटा ग्रहा सुधार र होर्डिङ बोर्ड निर्माण </t>
  </si>
  <si>
    <t xml:space="preserve">आयआर्जन बृद्दी हुने रोजगारको सृजना गर्न सक्ने </t>
  </si>
  <si>
    <t>श्री तामाखानि कृषि तथा पशुपन्छि सहकारी संस्था लि</t>
  </si>
  <si>
    <t>ठुलीभेरी न.पा. ०२</t>
  </si>
  <si>
    <t>नन्दालक्ष्मि क्षेत्रि</t>
  </si>
  <si>
    <t xml:space="preserve">बिरे बोहोरा </t>
  </si>
  <si>
    <t xml:space="preserve">१२००मि. 32 mm hdp पाईप,२० mmको १२०० मि  0pc cement ३०बोरी,  फलामे रड १२mm को  १०० केजि खरिद गरीएको र ईनटेक ट्याङकि निर्माण र कूलो खन्ने,   </t>
  </si>
  <si>
    <t>सिचाईको उपलब्धता हुने आम्दानिमा बृद्दि हुने</t>
  </si>
  <si>
    <t xml:space="preserve">तेजाब बुढा </t>
  </si>
  <si>
    <t xml:space="preserve">१०००मि. 32 mm hdp पाईप, 0pc cement १६बोरी,  फलामे छर्ट १२mm को  १०० केजि खरिद गरीएको र ईनटेक ट्याङकि निर्माण र कूलो खन्ने, होर्डिङ बोर्ड   </t>
  </si>
  <si>
    <t xml:space="preserve">सम्झौता नभएको </t>
  </si>
  <si>
    <t>बिरेन्द्र ब. शाहि</t>
  </si>
  <si>
    <t xml:space="preserve">३२ एमएम को पाईप १२०० मि २०mm को पाईप ६०० मि  opc सिमेन्ट ३० बोरी सरिया १० mm को ११० केजि खरिद गरीएको र ईनटेक ट्याङकि निर्माण र कूलो खन्ने, होर्डिङ बोर्ड   </t>
  </si>
  <si>
    <t xml:space="preserve">चन्द्र कुमारी कार्कि </t>
  </si>
  <si>
    <t xml:space="preserve">  ३२mm को १३०० मी पाईप, 0pc cement २६ बोरी,  ब्यान्डिङ तार ५ केजि जालि २० मि angle 10 वटा खरिद गरीएको र ईनटेक ट्याङकि निर्माण र कूलो खन्ने,  होर्डिङ बोर्ड   </t>
  </si>
  <si>
    <t xml:space="preserve">मुन बहादुर विक </t>
  </si>
  <si>
    <t xml:space="preserve">१२00 मि. २० mm hdp  ३२mm को ४०० मी पाईप, 0pc cement 30 बोरी, ८ mm को सरीया ८६ केजि, १२ mm को सरीया ७२ केजि  ब्यान्डिङ तार ५ केजि खरिद गरीएको र ईनटेक ट्याङकि निर्माण र कूलो खन्ने, किला ५ केजि होर्डिङ बोर्ड   </t>
  </si>
  <si>
    <t xml:space="preserve">रोहित कार्कि </t>
  </si>
  <si>
    <t xml:space="preserve">2300 मि. 32 mm hdp  mm  पाईप, 0pc cement 30 बोरी,  केजि, गेटबल 2 फलामे छर्ट ६० केजि ब्यान्डिङ तार १ केजि खरिद गरीएको र ईनटेक ट्याङकि निर्माण र कूलो खन्ने, होर्डिङ बोर्ड   </t>
  </si>
  <si>
    <t>गहुतारादेखि ठानासम्म ठुलीभेरी नपा १                                                    १.४९</t>
  </si>
  <si>
    <t xml:space="preserve">बिष्णु बुढा </t>
  </si>
  <si>
    <t xml:space="preserve">१७०० मि. 32 mm hdp  mm  पाईप, ४०mm को १७०० मि   0pc cement २६ बोरी,  केजि, खरिद गरीएको र ईनटेक ट्याङकि निर्माण र कूलो खन्ने, होर्डिङ बोर्ड   </t>
  </si>
  <si>
    <t xml:space="preserve">सुस्मिता बूढा </t>
  </si>
  <si>
    <t xml:space="preserve">१४०० मि. २५mm hdp६१० मि ३२ mm  पाईप, 0pc cement २८ बोरी, जाली १०८ केजि, angle pole ८४ केजि, गेटबल १ खरिद गरीएको र ईनटेक ट्याङकि निर्माण र कूलो खन्ने, होर्डिङ बोर्ड   </t>
  </si>
  <si>
    <t xml:space="preserve">२५०० मि. 32mm hdp पाईप, 0pc cement २६ बोरी, छर्ट पलाई २ पिस वेन्डिङ तार १ केजि छड १० mm ४१.४८ र छड ८ mm १८.४४ केजि   खरिद गरीएको र ईनटेक ट्याङकि निर्माण र कूलो खन्ने, होर्डिङ बोर्ड   </t>
  </si>
  <si>
    <t xml:space="preserve">हिक्मत ब बूढा </t>
  </si>
  <si>
    <t xml:space="preserve">१७०० मि.32mm hdp पाईप, 0pc cement २८ बोरी, जाली ६२ केजि, angle pole २६ केजि,  खरिद गरीएको र ईनटेक ट्याङकि निर्माण र कूलो खन्ने, होर्डिङ बोर्ड   </t>
  </si>
  <si>
    <t xml:space="preserve">सत्यदेवि रोकाया </t>
  </si>
  <si>
    <t xml:space="preserve">१४०० मि.32mm hdp पाईप, 0pc cement ३० बोरी, जाली १०८ केजि, angle pole ८0 केजि, १ गेटबल खरिद गरीएको र ईनटेक ट्याङकि निर्माण र कूलो खन्ने, होर्डिङ बोर्ड   </t>
  </si>
  <si>
    <t xml:space="preserve">कल्पना बूढा </t>
  </si>
  <si>
    <t xml:space="preserve">१६०० मि.32mm hdp पाईप, 0pc cement 1500 केजि, जाली १०८ केजि, angle pole ८४ केजि, खरिद गरीएको र ईनटेक ट्याङकि निर्माण र कूलो खन्ने, होर्डिङ बोर्ड   </t>
  </si>
  <si>
    <t>नयाँ सिंचाई पुर्वाधार निर्माण</t>
  </si>
  <si>
    <t>पेम्मा बुटि लामा</t>
  </si>
  <si>
    <t xml:space="preserve">१५०० मि.२५mm hdp पाईप, 0pc cement ३० बोरी ,, खरिद गरीएको र ईनटेक ट्याङकि निर्माण र कूलो खन्ने, होर्डिङ बोर्ड   </t>
  </si>
  <si>
    <t xml:space="preserve">देवराज थापा </t>
  </si>
  <si>
    <t xml:space="preserve">१५४५ मि.32mm hdp पाईप, 0pc cement ४० केजि, , ५०० मि.२०mm hdp पाईप , खरिद गरीएको र ईनटेक ट्याङकि निर्माण र कूलो खन्ने, होर्डिङ बोर्ड   </t>
  </si>
  <si>
    <t xml:space="preserve">मनचन्द्रा बुढा </t>
  </si>
  <si>
    <t xml:space="preserve">१३०० मि.32mm hdp पाईप, 0pc cement ३० केजि, जाली ३६ केजि, angle pole २६ केजि, खरिद गरीएको र ईनटेक ट्याङकि निर्माण र कूलो खन्ने, होर्डिङ बोर्ड   </t>
  </si>
  <si>
    <t xml:space="preserve">मके बस्नेत </t>
  </si>
  <si>
    <t xml:space="preserve">१९०० मि.32mm hdp पाईप, 0pc cement २५ बोरी  , पलामे रड ११० पेजि  खरिद, गरीएको र ईनटेक ट्याङकि निर्माण र कूलो खन्ने, होर्डिङ बोर्ड   </t>
  </si>
  <si>
    <t xml:space="preserve">सरानन्द रोकाया </t>
  </si>
  <si>
    <t xml:space="preserve">१६०० मि.32mm hdp पाईप, 0pc cement ४० बोरी  , जाली १२mm को ११२ केजि,र ८mm को १०० केजि जाली खरिद, गरीएको र ईनटेक ट्याङकि निर्माण र कूलो खन्ने, होर्डिङ बोर्ड   </t>
  </si>
  <si>
    <t xml:space="preserve">मुल देखि खारा सम्मको सिचाई त्रिपुरासुन्दरी  ०३ </t>
  </si>
  <si>
    <t xml:space="preserve">9०० मि.32mm hdp 20mm को ९००मि  पाईप, 0pc cement ४० बोरी  , जाली २ रोल angle ५ पिस गेटबल २ वटा  युनिक सकेट २ पिस खरिद, गरीएको र ईनटेक ट्याङकि निर्माण र कूलो खन्ने, होर्डिङ बोर्ड   </t>
  </si>
  <si>
    <t xml:space="preserve">सेतामाटा देखि कालावुर सम्म सिचाई योजना </t>
  </si>
  <si>
    <t xml:space="preserve">मोतिलाल बूडा </t>
  </si>
  <si>
    <t xml:space="preserve">४०० मि.32mm hdp पाईप, 0pc cement १० बोरी ,  खरिद गरीएको र ईनटेक ट्याङकि निर्माण र कूलो खन्ने, होर्डिङ बोर्ड   </t>
  </si>
  <si>
    <t xml:space="preserve">सदिक्षा पशुपालन तथा कैषि उद्योग </t>
  </si>
  <si>
    <t xml:space="preserve">चन्द्र बूढा </t>
  </si>
  <si>
    <t>२०० मि.32mm hdp पाईप, ३०० मि.2०mm hdp पाईप, 0pc cement ४ बोरी , खरिद गरीएको र ईनटेक ट्याङकि निर्माण गरीएको ।</t>
  </si>
  <si>
    <t>परीला साना सिचाई उपभोक्ता समिति</t>
  </si>
  <si>
    <t>नरेन्द्र प्रसाद महत</t>
  </si>
  <si>
    <t>१५० मि.32mm hdp पाईप, १८० मि.४०mm hdp पाईप, 0pc cement १० बोरी , खरिद गरीएको र ईनटेक ट्याङकि निर्माण गरीएको ।</t>
  </si>
  <si>
    <t xml:space="preserve">बेगि स्याउ तथा फलफुल उत्पादन उद्योग </t>
  </si>
  <si>
    <t xml:space="preserve">दशरथ रोकाया </t>
  </si>
  <si>
    <t xml:space="preserve">सर्जन कृषि पशुपोल्ट्री उद्योग </t>
  </si>
  <si>
    <t>पासाङटोमा</t>
  </si>
  <si>
    <t xml:space="preserve">१४० मि ४० mm को   पाईप खरिद सिमेन्ट ४ बोरी खरिद कुलो खन्ने काम गरेको </t>
  </si>
  <si>
    <t xml:space="preserve">मोतिपुर सिचाई आयोजना </t>
  </si>
  <si>
    <t xml:space="preserve">अम्मरसिशङ कठायत </t>
  </si>
  <si>
    <t xml:space="preserve">५०० मि ३२ mm को   पाईप खरिद सिमेन्ट ८ बोरी खरिद कुलो खन्ने काम गरेको </t>
  </si>
  <si>
    <t xml:space="preserve">मिलन कृषि तथा पशुपालन समुह सिचाई योजना </t>
  </si>
  <si>
    <t xml:space="preserve">मिलन केसि </t>
  </si>
  <si>
    <t xml:space="preserve">४०० मि २० mm को   पाईप खरिद सिमेन्ट ८ बोरी खरिद कुलो खन्ने काम गरेको </t>
  </si>
  <si>
    <t xml:space="preserve">महादेव फलफुल बगैचा उद्योग </t>
  </si>
  <si>
    <t>ह्यापुलि गुरुङ</t>
  </si>
  <si>
    <t xml:space="preserve"> पाईप २५mm को ६०० मि  0pc cement १२ बोरी , सरीया १२mm को २० केजि खरिद गरीएको र ईनटेक ट्याङकि निर्माण गरीएको ।</t>
  </si>
  <si>
    <t xml:space="preserve">घ्याफिमा सिचाई आयोजना </t>
  </si>
  <si>
    <t xml:space="preserve">धनकन्न कठायत </t>
  </si>
  <si>
    <t xml:space="preserve">८०० मि ३२ mm को   पाईप खरिद सिमेन्ट १० बोरी खरिद कुलो खन्ने काम गरेको </t>
  </si>
  <si>
    <t xml:space="preserve">जम्मा </t>
  </si>
  <si>
    <t>तयार गर्नेः पुष्पा रोकाय</t>
  </si>
  <si>
    <t xml:space="preserve">रोमन पशुपन्छि फलफुल तथा तरकारी उत्पादन कृषक समुह </t>
  </si>
  <si>
    <t>ठुलीभेरी न.पा. ०४</t>
  </si>
  <si>
    <t xml:space="preserve">५०० वोट स्याऊको विरुवा लगाएको ५०० वटा खाडल खन्ने २५० डोको गोठेमल २५० डोको खरिद जमिनको घेरावार गरीएको होर्डिङ बोर्ड बनाईएको । </t>
  </si>
  <si>
    <t xml:space="preserve">फलफुल खेतिलाई व्यवसायिक रुपमा लिई आर्थिक आम्दानि गर्न सक्ने </t>
  </si>
  <si>
    <t xml:space="preserve">गैरावारी कृषिवन पशुपन्छि तथा जडिबुटि पशुपालन कृषक समुह </t>
  </si>
  <si>
    <t>पुर्णिमा बुढा</t>
  </si>
  <si>
    <t xml:space="preserve">५०० वोट स्याऊको विरुवा लगाएको ५०० वटा खाडल खन्ने २५० डोको गोठेमल २५० डोको खरिद गरीएको होर्डिङ बोर्ड बनाईएको । </t>
  </si>
  <si>
    <t>भगवति हरीयालि फलफुल तरकारी पशुपालन कृषक समुह</t>
  </si>
  <si>
    <t>भगवति बुढा</t>
  </si>
  <si>
    <t xml:space="preserve">५०० वोट स्याऊको विरुवा लगाएको ५०० वटा खाडल खन्ने २५० डोको गोठेमल २५० डोको  खरिद गरीएको होर्डिङ बोर्ड बनाईएको । </t>
  </si>
  <si>
    <t>दुर्गा भवानि  कृषक समुह</t>
  </si>
  <si>
    <t xml:space="preserve">बिष्णु बुढा रोकाया </t>
  </si>
  <si>
    <t xml:space="preserve">५०० वोट स्याऊको विरुवा लगाएको, ५०० वटा खाडल खन्ने, गोठेमल २५० डोको  खरिद जमिनको घेरावार गरीएको, होर्डिङ बोर्ड बनाईएको । </t>
  </si>
  <si>
    <t xml:space="preserve">घट्टेखोला कृषि तथा पशुपालन कृषक समुह </t>
  </si>
  <si>
    <t>त्रिपुरासुन्दरी न.पा. ०४</t>
  </si>
  <si>
    <t>खडकलाल बुढा</t>
  </si>
  <si>
    <t xml:space="preserve">४६० स्याऊ ५० वोट ओखरको विरुवा लगाईएको ,५१० वटा खाडल खन्ने गरीएको ६०० मि २०mm पाईप खरिद गरी होर्डिङ बोर्ड बनाईएको । </t>
  </si>
  <si>
    <t xml:space="preserve">सदिक्षा पशुपालन कृषि उद्योग   </t>
  </si>
  <si>
    <t>चन्दु बुढा</t>
  </si>
  <si>
    <t xml:space="preserve">१५० स्याऊ १० वोट ओखरको विरुवा ,१६० वटा खाडल खन्ने गरीएको ८०० मि २०mm पाईप १६० केजि प्राङगारीक मल खरिद गरी होर्डिङ बोर्ड बनाईएको ।  </t>
  </si>
  <si>
    <t xml:space="preserve">मनिसा फलफुल तथा पशुपन्छि पशुपालन कृषक समुह </t>
  </si>
  <si>
    <t xml:space="preserve">देव ब.धरला </t>
  </si>
  <si>
    <t xml:space="preserve">५५० स्याऊ ५० वोट ओखरको विरुवा लगाईएको जमिनको घेरावार,६०० वटा खाडल खन्ने गरीएको  होर्डिङ बोर्ड बनाईएको । </t>
  </si>
  <si>
    <t>श्री गौरिगाँउ कृषि तथा पशुपालन कृषक समुह</t>
  </si>
  <si>
    <t xml:space="preserve">हंसदत्त बोहोरा </t>
  </si>
  <si>
    <t xml:space="preserve">४०० स्याऊ ५० वोट ओखरको विरुवा लगाईएको जमिनको घेरावार,४५० वटा खाडल खन्ने गरीएको  होर्डिङ बोर्ड बनाईएको । </t>
  </si>
  <si>
    <t xml:space="preserve">रातिगाँउ तरकारी बिउ उत्पादन दलित कृषक समुह </t>
  </si>
  <si>
    <t>चाउरो कामि</t>
  </si>
  <si>
    <t>च</t>
  </si>
  <si>
    <t xml:space="preserve">नमुना कृषि पशुपन्छि जडिबुटि फलफुल नर्सरी तथा केशर उत्पादन कृषक समुह </t>
  </si>
  <si>
    <t>बिष्णुमति बुढा</t>
  </si>
  <si>
    <t>छ</t>
  </si>
  <si>
    <t xml:space="preserve">श्री पानिमुल कृषि तथा पशुपन्छि पालन कृषक समुह </t>
  </si>
  <si>
    <t>त्रिपुरासुन्दरी न.पा. ०७</t>
  </si>
  <si>
    <t xml:space="preserve">बिष्णुमति रोकाया </t>
  </si>
  <si>
    <t xml:space="preserve">४१० स्याऊ ११० वोट ओखरको विरुवा लगाईएको,५२० वटा खाडल खन्ने गरीएको  होर्डिङ बोर्ड बनाईएको । </t>
  </si>
  <si>
    <t>ज</t>
  </si>
  <si>
    <t xml:space="preserve">मौसम कृषि तथा पशुपालन कृषक समुह  </t>
  </si>
  <si>
    <t>गोपाल बुढा</t>
  </si>
  <si>
    <t xml:space="preserve">५५० स्याऊ ५० वोट ओखरको विरुवा लगाईएको ६०० केजि प्राङगारीक मल खरीद,६०० वटा खाडल खन्ने गरीएको  होर्डिङ बोर्ड बनाईएको । </t>
  </si>
  <si>
    <t>झ</t>
  </si>
  <si>
    <t>बसन्त कृषि पशुपन्छि तथा फलफुल उत्पादन कृषक समुह</t>
  </si>
  <si>
    <t>त्रिपुरासुन्दरी न.पा. १०</t>
  </si>
  <si>
    <t xml:space="preserve">पदम पहाडि </t>
  </si>
  <si>
    <t xml:space="preserve">२८२ वोट ओखरको विरुवा लगाईएको २८२ केजि प्राङगारीक मल खरीद गरीएको  होर्डिङ बोर्ड बनाईएको । </t>
  </si>
  <si>
    <t>ञ</t>
  </si>
  <si>
    <t xml:space="preserve">जे वि फलफुल तरकारी जडिबुटि तथा पशुपोल्ट्री फर्म </t>
  </si>
  <si>
    <t>त्रिपुरासुन्दरी न.पा. ०१</t>
  </si>
  <si>
    <t xml:space="preserve">जनक थापा </t>
  </si>
  <si>
    <t xml:space="preserve">१५ स्याऊ ७० वोट ओखरको विरुवा लगाईएको ,८५ वटा खाडल खन्ने गरीएको ८०० मि २० mm को पाईप खरीद गरीएको  होर्डिङ बोर्ड बनाईएको । </t>
  </si>
  <si>
    <t>ट</t>
  </si>
  <si>
    <t>श्री कृषि तथा पशुपालन कृषक समुह</t>
  </si>
  <si>
    <t>त्रिपुरासुन्दरी न.पा. ११</t>
  </si>
  <si>
    <t xml:space="preserve">चन्द्ररुप डसाल </t>
  </si>
  <si>
    <t>भौतिक पुर्वाधार (कोल्डस्टोर/कोल्डरुम/संकलन केन्द्र/हाट वजार अन्य)</t>
  </si>
  <si>
    <t xml:space="preserve">कोल्ड स्टोर सेलार स्टोर </t>
  </si>
  <si>
    <t>सुनदह फलफुल तथा नर्सरी व्यावसायिक उद्योग</t>
  </si>
  <si>
    <t>त्रिपुरासुन्दरी न.पा. ३</t>
  </si>
  <si>
    <t xml:space="preserve">रणजित बोहोरा </t>
  </si>
  <si>
    <t xml:space="preserve">श्री मष्ट कृषि पशुपोल्ट्री जडिबुटि नर्सरी </t>
  </si>
  <si>
    <t>त्रिपुरासुन्दरी न.पा. ७</t>
  </si>
  <si>
    <t>इन्द्र बहादुर रोकाया</t>
  </si>
  <si>
    <t xml:space="preserve">हाम्रो कृषि सहकारी संस्था लिं </t>
  </si>
  <si>
    <t>धन प्रसाद कार्कि</t>
  </si>
  <si>
    <t xml:space="preserve">सिमि १३५ केजि फापर १२५ केजि चिनो ८० केजि स्याउ २०० बोट ६०० डोको  गोठेमल स्प्रे ट्याङकि १ वटा प्याकेजिङ मेसिन १ वटा प्याकेजिङ प्लाषटिक १८ केजि स्टिकर लेवल मेटलविन १६ वटा  होर्डिङ बोर्ड बनाएको </t>
  </si>
  <si>
    <t xml:space="preserve">श्री कृष्ण उधमि कृषि तथा पशुपालन कृषक समुह </t>
  </si>
  <si>
    <t>त्रिपुरासुन्दरी न.पा. ०३</t>
  </si>
  <si>
    <t xml:space="preserve">कान्छि धराला </t>
  </si>
  <si>
    <t xml:space="preserve">सिमि २५ केजि फापर २५केजि चिनो २५ केजि कागुनो १२ केजि कोदो १२ केजि  ११० डोको  गोठेमल स्प्रे ट्याङकि जैविक विषादि खरिद  पितलको १ वटा प्याकेजिङ मेसिन १ वटा प्याकेजिङ प्लाषटिक ९८ केजि स्टिकर लेवल मेटलविन ११ वटा  होर्डिङ बोर्ड बनाएको </t>
  </si>
  <si>
    <t xml:space="preserve">सरक्स्वति कृषि तथा पशुपालन कृषक समुह  </t>
  </si>
  <si>
    <t xml:space="preserve">नरेन्द्र धराला </t>
  </si>
  <si>
    <t xml:space="preserve">सिमि ४० केजि फापर २५केजि चिनो २५ केजि कागुनो २० केजि कोदो १५ केजि स्याउ २४५ बोट ओखर ४५ बोट खाडल २९० ४०० डोको  गोठेमल  खरिद    प्याकेजिङ थैला २० केजि स्टिकर लेवल मेटलविन ११ वटा  होर्डिङ बोर्ड बनाएको </t>
  </si>
  <si>
    <t xml:space="preserve">कुमार कृषि जडिबुटी फलफुल नर्सरी तथा नगदेबालि उत्पादन </t>
  </si>
  <si>
    <t>त्रिपुरासुन्दरी न.पा. ०६</t>
  </si>
  <si>
    <t xml:space="preserve">नन्दकुमारी बोहोरा </t>
  </si>
  <si>
    <t xml:space="preserve">सिमि १५० केजि केरा १७० बोट खाडल १७० वटा खनिएको जग्गा तयारी गरीएको ३५० डोको  गोठेमल   खरिद तरकारीको बिउविजन खरिद weighting मेसिन १ वटा  प्याकेजिङ प्लाष्टिक २किलो क्षमताको २० केजि स्टिकर लेवल होर्डिङ बोर्ड बनाएको </t>
  </si>
  <si>
    <t>साना सिंचाई निर्माण तथा मर्मत संभार कार्यक्रम</t>
  </si>
  <si>
    <t>कृषि बिकास कार्यालय</t>
  </si>
  <si>
    <t>कृषि प्रबिधि प्रबर्द्धन कृषि प्रसार तथा खाद्य सुरक्षा कार्यक्रम</t>
  </si>
  <si>
    <t xml:space="preserve"> कार्यालयको नामः कृषि बिकास कार्यालय,डोल्पा                                   आ. व. ०८०/०८१ </t>
  </si>
  <si>
    <t>चौथो त्रैमासिक अवधिमा भारित प्रगति प्रतिशत</t>
  </si>
  <si>
    <t>चौथो त्रैमासिक अवधिमा वितिय प्रगति प्रतिशतः1००</t>
  </si>
  <si>
    <t>वार्षिक वितिय प्रगति प्रतिशतः६१.२८</t>
  </si>
  <si>
    <t>चौथो त्रैमासिक लक्ष्य</t>
  </si>
  <si>
    <t>चौथो त्रैमासिक प्रगती</t>
  </si>
  <si>
    <t>वार्षिक वितिय प्रगति प्रतिशतः ८२.६६</t>
  </si>
  <si>
    <t>सहकारीहरु कार्यबिधिको मापदण्ड अनुसार नहुनु</t>
  </si>
  <si>
    <t>कृषि ब्यावसाय प्रबरद्धन कार्यक्रम</t>
  </si>
  <si>
    <t>जग्गा भाडा तथा बिधुत महसुलमा अनुदान कार्यक्रम</t>
  </si>
  <si>
    <t>तोरी बाली प्रबर्द्धन कार्यक्रम,डोल्पो बुद्ध</t>
  </si>
  <si>
    <t>प्रस्तावकले कार्य संचालन नगरेको</t>
  </si>
  <si>
    <t>अर्गानिक कृषि ब्यावसाय प्रबर्द्धन कार्यक्रम</t>
  </si>
  <si>
    <t>गारचौर सिंचाई पोखरी निर्माण,ठूलीभेरी ३ र ठूलोखोला देवारचौर सिंचाई योजना मुड्केचुला ७ ले संझौता नगरेको</t>
  </si>
  <si>
    <t xml:space="preserve">त्रैमासिक बिनियोजित बजेट </t>
  </si>
  <si>
    <t>स्याउ तथा ओखर बिकास कार्यक्रम</t>
  </si>
  <si>
    <t>कृषि पुर्बाधार बिकास कार्यक्रम</t>
  </si>
  <si>
    <t>सानासिंचाई निर्माण तथा मर्मत संभार कार्यक्रम</t>
  </si>
  <si>
    <t>कृषि बिभाग सशर्त अनुदान</t>
  </si>
  <si>
    <t>कृषि पूर्बाधार कार्यक्रम</t>
  </si>
  <si>
    <t>कृषि बिभाग (संघ सशर्त अनुदान)</t>
  </si>
  <si>
    <t>प्रगति बिबरण</t>
  </si>
  <si>
    <t>बार्षिक विनियोजित बजेट रु हजार</t>
  </si>
  <si>
    <t>बार्षिक विनियोजित बजेट रु हजार रु हजार</t>
  </si>
  <si>
    <t>बजेट उप शिर्षक नं. : ३१२००९०९                                                                           आयोजनाको नामः प्रांगारिक कृषि प्रवर्द्धन, रैथाने बाली तथा पशुपन्छी विकास</t>
  </si>
  <si>
    <t xml:space="preserve">अनुदानग्राहीको बिबरण                                  </t>
  </si>
  <si>
    <t xml:space="preserve"> कार्यालयको नामः कृषि प्रविधि प्रवर्द्धन, कृषि प्रसार तथा खाद्य सुरक्षा कार्यक्रम                                  </t>
  </si>
  <si>
    <t>बजेट उप शिर्षक नं. : ३१२०१९०२                                                                                        आयोजनाको नामः साना सिंचाई निर्माण तथा मर्मत सम्भार कार्यक्रम</t>
  </si>
  <si>
    <t>बजेट उप शिर्षक नं. : ३१२०१९०३                                                                                                                                आयोजनाको नामः स्याउ तथा ओखर विकास कार्यक्रम</t>
  </si>
  <si>
    <t>अनुदानग्राहीको बिबरण</t>
  </si>
  <si>
    <t xml:space="preserve"> अनुदानग्राहीको बिबरण</t>
  </si>
  <si>
    <t>प्रगति नपुगका कारणहरु</t>
  </si>
  <si>
    <t>निवेदनवाला कृषकले कागजात तथा बिलभरपाई पेश नगरेको</t>
  </si>
  <si>
    <t xml:space="preserve">  बार्षिक प्रगति विवरण                                             आ.व.२०८०/८१                                  </t>
  </si>
  <si>
    <t xml:space="preserve">वित्तिय प्रगती विवरण                            आ.व.२०८०/०८१ </t>
  </si>
  <si>
    <t>आयोजनाको नामः प्रांगारिक कृषि प्रवर्द्धन, रैथाने बाली तथा पशुपन्छी विकास(बजेट उप शिर्षक नं. : ३१२००९०९ )</t>
  </si>
  <si>
    <t>चौथो त्रैमासिक तथा वार्षिक प्रगति प्रतिवेदन</t>
  </si>
  <si>
    <t xml:space="preserve">बार्षिक भारित प्रगति प्रतिशतः     </t>
  </si>
  <si>
    <t>बिभिन्न आयोजनाको कच्चेवारी अनुसार प्रगति बिबरण</t>
  </si>
  <si>
    <t xml:space="preserve">1.आयोजनाको नामः उपभोग तथा प्रशासनिक खर्च(ब.उ.शि.नं. : 31201016)        </t>
  </si>
  <si>
    <t>२.आयोजनाको नामः ब्याज अनुदान कार्यक्रम(ब.उ.शि.नं. : ३१२००९०३)</t>
  </si>
  <si>
    <t xml:space="preserve">3.आयोजनाको नामः गरिब तथा विपन्न लक्षित वर्ग विशेष कार्यक्रम(ब.उ.शि.नं. : ३१२००९०४) </t>
  </si>
  <si>
    <t>4. आयोजनाको नामः प्रांगारिक कृषि प्रवर्द्धन, रैथाने बाली तथा पशुपन्छी विकास (ब.उ.शि.नं. : ३१२००९०९)</t>
  </si>
  <si>
    <t>5. आयोजनाको नामः कृषि प्रविधि प्रवर्द्धन, कृषि प्रसार तथा खाद्य सुरक्षा कार्यक्रम(बजेट उप शिर्षक नं. : ३१२००९१० )</t>
  </si>
  <si>
    <t>6. आयोजनाको नामः कृषि व्यवसाय प्रवर्द्धन कार्यक्रम(बजेट उप शिर्षक नं. : ३१२०१९०१)</t>
  </si>
  <si>
    <t xml:space="preserve"> ७.आयोजनाको नामः साना सिंचाई निर्माण तथा मर्मत सम्भार कार्यक्रम(बजेट उप शिर्षक नं. : ३१२०१९०२)</t>
  </si>
  <si>
    <t xml:space="preserve">   ८.आयोजनाको नामः स्याउ तथा ओखर विकास कार्यक्रम(बजेट उप शिर्षक नं. : ३१२०१९०३)</t>
  </si>
  <si>
    <t>९.आयोजनाको नामः कृषि पुर्वाधार बिकास कार्यक्रम(बजेट उप शिर्षक नं. : ३१२०१९०४)</t>
  </si>
  <si>
    <t xml:space="preserve"> आयोजनाको नामः  प्राङ्गारिक कृषि प्रवर्द्धन कार्यक्रम (कृषि विभाग संघ शसर्त अनुदान)ब.उ.शि.नं. :३१२९११२१</t>
  </si>
  <si>
    <t>आयोजनाको नामःप्राङ्गारिक कृषि प्रवर्द्धन कार्यक्रम (कृषि विभाग संघ शसर्त अनुदान)</t>
  </si>
  <si>
    <t>सि नं.</t>
  </si>
  <si>
    <t>सञ्चालित कार्यक्रमको नाम</t>
  </si>
  <si>
    <t>इकाइ</t>
  </si>
  <si>
    <t>लक्ष्य</t>
  </si>
  <si>
    <t>प्रगति</t>
  </si>
  <si>
    <t>साना सिंचाई योजना निर्माण तथा मर्मत संभार</t>
  </si>
  <si>
    <t>ओखर खेती क्षेत्र बिस्तार</t>
  </si>
  <si>
    <t>फलफूल बगैँचा सृदृढीकरणका लागि सहयोग कार्यक्रम(विरुवा औजार तथा विषादि वितरण)</t>
  </si>
  <si>
    <t>प्राङ्गारिक कृषि बस्तुको लेवलिङ्ग प्याकेजिङ्गमा सहयोग</t>
  </si>
  <si>
    <t xml:space="preserve">३००० वटा स्याउ फल ढुवानि कार्टुन छपाई कृषक तथा ब्यापारीलाई बितरण गरी डोल्पामा उत्पादित स्याउ निर्यात </t>
  </si>
  <si>
    <t>केसर खेती उत्पादन प्रबर्द्धन कार्यक्रम</t>
  </si>
  <si>
    <t xml:space="preserve">उपलव्धीहरु </t>
  </si>
  <si>
    <t>कोल्ड/सेलार स्टोर निर्माण</t>
  </si>
  <si>
    <t>२ वटा सेलार स्टोरमा २० मे.टन स्याउ स्टोर भै अफ सिजनमा बजारमा आउने</t>
  </si>
  <si>
    <t>२१ वटा नयाँ सिंचाई योजना निर्माण भै झण्डै ३०० रोपनीमा थप सिंचाई क्षेत्र बिस्तार भएको</t>
  </si>
  <si>
    <t>हे.</t>
  </si>
  <si>
    <t>२० हे.मा दाँते ओखरको क्षेत्र बिस्तार भएको साथै ५ वटा बगैचामा ग्याविनको घेरावार भएको</t>
  </si>
  <si>
    <t>स्याउ खेती क्षेत्र बिस्तार (ठूलीभेरी ४)</t>
  </si>
  <si>
    <t>ठूलीभेरी ४ तिप्लामा १० हे.जति जमिनमा स्याउको क्षेत्र बिस्तार भै घेरवार पनि भएको</t>
  </si>
  <si>
    <t>त्रिपुराकोट र काईके गाउपालिकामा करिव ३५ हे.मा स्याउ तथा ओखरको क्षेत्र बिस्तार भएको साथै वगैंचा घेरावार पनि भएको</t>
  </si>
  <si>
    <t>फाल्गुण महिनामा आरी सिकेचर चुना निलोतुथो प्राङ्गारिक मल बितरण गरी बगैंचामा काँटछाँट गरी मलजल तथा बोर्डो पेष्ट गर्न लगाईएको छ । फलस्वरुप गुणस्तरीय स्याउको उत्पादनमा बृद्धि आउने आशशा गरिएकोछ ।</t>
  </si>
  <si>
    <t>कार्तिक महिनामा एक पटक स्याउको चाना,जाम तथा मुलाको अचार बनाउने ३ दिने जिल्ला स्तरिय तालिम संचालन गरी १५ जनालाई सहभागि गराईएको स्याउको सिजनमा चाना र जाम उत्पादन भै C र D ग्रेडको स्याउको सदुपयोग हुनेछ ।</t>
  </si>
  <si>
    <t>ठूलीभेरी-७,८ मा २७ जना (म.६ पु.२१) र त्रिपुराकोट-३ मा २८ जना (म.१७ पु.११)गरी जम्मा ५५ जना  स्याउ खेती गर्ने कृषक सहभागि भै स्याउ खेतीमा आउने समस्या के हुन् र समाधान कसरी गर्ने बारेमा सिक्दै गरेको</t>
  </si>
  <si>
    <t xml:space="preserve">जगदुल्ला गा.पा. वार्ड नं.कोदो तथा चिनोको मिनिकिट बितरण गरी रैथाने वालीको संरक्षण गर्ने प्रयास गरिएकोछ </t>
  </si>
  <si>
    <t>ठूलीभेरी न.पा.२,३ र ७ तथ त्रिपुरासुन्दरी न.पा.१ सँग साझेदारी गरी १७ जना कृषकहरुलाई च्याउ खेती गर्न लगाई कृषकहरुले राम्रो आम्दानी गरेको</t>
  </si>
  <si>
    <t>त्रिपुरासुन्दरी,ठूलीभेरी न.पा.र जगदुल्ला,काईके गा.पा.२५ जना कृषकको घरमा भकारो सुधार गरी कम्पोष्ट मलमा सधारी गरी खेतवारीमा प्रयोग गर्न लगाएको जसका कारण फलफूल तथा खाद्यान्न वालीको उत्पादनमा बृद्धि आउने देखिन्छ ।</t>
  </si>
  <si>
    <t xml:space="preserve">चार वटा त्रैमासिकमा १/१ पटक जैबिक बिषादी बितरण गरी डोल्पामा देखा परेका लाही,झुसिलकिरा, बोरर, पाउडरीमिल्ड्यु,टुप्पो ओईलाउने,पेपरी बार्क आदी देखा परेकोमा प्रयोग गरी नियन्त्रण गरेको यसबाट तरकारी, फलफूलको उत्पादनमा बृद्धि हुने आशा गरिएको </t>
  </si>
  <si>
    <t>कालिका कृषि,जडिबुटी तथा फलफूल उत्पादन कृषक समूह त्रिपुरासुन्दरी नगरपालिका-४ रङ्गका १५ जना कृषकहरुले तरकारि (काउली,प्याज, गाजर,रायो,मुला)कोबीउ उत्पादनलागि                 मूल बीउ खरिद गरि सकिएको</t>
  </si>
  <si>
    <t>दुर्गा कृषि पशु तथा जडिबुटी उद्योग त्रिपुरासुन्दरी ४ रङ्गका कृषक श्रीदल बुढाले २०० के.जि.बीउ खरिद गरी रोपेका छन् यसवाट एकलाख जतिको फूल पहिलो बर्ष उत्पादन हुनेछ ।</t>
  </si>
  <si>
    <t xml:space="preserve">बार्षिक विकास कार्यक्रम (प्रदेशसमानीकरण) मुख्यमुख्य उपलव्धीहरु </t>
  </si>
  <si>
    <t xml:space="preserve">सिं नं </t>
  </si>
  <si>
    <t xml:space="preserve"> सक्रिय कृषक समुह/कृषि सहकारी संस्था र कृषि फर्मको विवरण </t>
  </si>
  <si>
    <t xml:space="preserve">ठेगाना/कार्यक्षेत्र </t>
  </si>
  <si>
    <t xml:space="preserve"> मुख्य उद्येश्य</t>
  </si>
  <si>
    <t>सदस्य संख्या</t>
  </si>
  <si>
    <t xml:space="preserve">हितकोष/पुजी रकम रकम रु हजारमा </t>
  </si>
  <si>
    <t>अध्यक्ष/जिम्मेवार व्यक्तीको नाम</t>
  </si>
  <si>
    <t>सम्पर्क नम्वर</t>
  </si>
  <si>
    <t>महिला</t>
  </si>
  <si>
    <t>पुरूष</t>
  </si>
  <si>
    <t>कृषि सहकारी संस्थाहरुको विवरण</t>
  </si>
  <si>
    <t>ग्रामीण बहुउदेश्यीय सहकारी संस्था लि</t>
  </si>
  <si>
    <t>त्रिपुरासुन्दरी न.पा.१०, डोल्पा</t>
  </si>
  <si>
    <t>कृषि तथा पशुपालन क्रियाकलापहरु संचालन गर्ने</t>
  </si>
  <si>
    <t>अशोक गिरी</t>
  </si>
  <si>
    <t>टसिरोम्जे महिला बहुउदेश्यिय सहकारि लि.</t>
  </si>
  <si>
    <t>त्रिपुरासुन्दरी २ रसि</t>
  </si>
  <si>
    <t xml:space="preserve">तजिन आङ्मु वुढा </t>
  </si>
  <si>
    <t>महादेव कृषि सहकारी संस्था</t>
  </si>
  <si>
    <t>त्रिपुरासुन्दरी न.पा.४, डोल्पा</t>
  </si>
  <si>
    <t>राम बहादुर बुढा</t>
  </si>
  <si>
    <t>चिसापानी बहुउदेश्यी सहकारी सं</t>
  </si>
  <si>
    <t>त्रिपुरासुन्दरी न.पा. 3, डोल्पा</t>
  </si>
  <si>
    <t>कमला कटुवाल</t>
  </si>
  <si>
    <t>हरीयाली तकु बचत तथा ऋण सहकारी संस्था</t>
  </si>
  <si>
    <t>सिद्धमान वि.क.</t>
  </si>
  <si>
    <t>सरस्वती कृषि जडिबुटि सहकारी संस्था</t>
  </si>
  <si>
    <t>त्रिपुरासुन्दरी न.पा. ४, डोल्पा</t>
  </si>
  <si>
    <t>सुलोचना बुढा</t>
  </si>
  <si>
    <t>श्री फूलवारी महिला विकास कृषि सहकारी संस्था लि</t>
  </si>
  <si>
    <t>त्रिपुरासुन्दरी न.पा. १</t>
  </si>
  <si>
    <t>पन्ना उखेडा</t>
  </si>
  <si>
    <t>डोल्पो महिला बहुउदेश्यिय सहकारी संस्था</t>
  </si>
  <si>
    <t>से फोक्सुण्डो गा पा २</t>
  </si>
  <si>
    <t>पेमाडोल्मा गरुङ</t>
  </si>
  <si>
    <t>कर्णाली मिश्रित कृषि सहकारी संस्था</t>
  </si>
  <si>
    <t>ठुलीभेरी न.पा.३, डोल्पा</t>
  </si>
  <si>
    <t>मिलन शाही</t>
  </si>
  <si>
    <t>तामाखानी कृषि तथा पशुपन्छी सं लि.</t>
  </si>
  <si>
    <t>ठुलीभेरी न.पा. २, डोल्पा</t>
  </si>
  <si>
    <t>कमल बहादुर क्षेत्री</t>
  </si>
  <si>
    <t>राई चौतारा महिला  बहुउदेश्यीय सहकारी सँस्था लि.</t>
  </si>
  <si>
    <t>ठुलिभेरी न.पा.५</t>
  </si>
  <si>
    <t xml:space="preserve">हिरा कु.रोकाया </t>
  </si>
  <si>
    <t>श्री कृषि जडीवुटी सहकारी संस्था लि</t>
  </si>
  <si>
    <t>ठुलिभेरी न.पा.२</t>
  </si>
  <si>
    <t>जुन कुमारी बोहोरा</t>
  </si>
  <si>
    <t>घट्टेखोला बहुउदेश्यीय सहकारी संस्था लि</t>
  </si>
  <si>
    <t>ठुलीभेरी न.पा. ६, डोल्पा</t>
  </si>
  <si>
    <t>रुम कुमारी रोकाया</t>
  </si>
  <si>
    <t>हिमालय कृषि सहकारी सं</t>
  </si>
  <si>
    <t>मुडकेचुला गा.पा.८, डोल्पा</t>
  </si>
  <si>
    <t>जलसरी बुढा</t>
  </si>
  <si>
    <t>समाज सुधार दलित सहकारी संसथा</t>
  </si>
  <si>
    <t>मुडकेचुला गा.पा.९, डोल्पा</t>
  </si>
  <si>
    <t>नयन सिंह वि.क.</t>
  </si>
  <si>
    <t>लालीगुरास सहकारी संस्था</t>
  </si>
  <si>
    <t>मुडकेचुला गा.पा. ८, डोल्पा</t>
  </si>
  <si>
    <t>झुमलाल बोहोरा</t>
  </si>
  <si>
    <t>हिमाली कृषि सहकारी संस्था लि.</t>
  </si>
  <si>
    <t>मुडकेचुला गा.पा. ३, डोल्पा</t>
  </si>
  <si>
    <t>राम बहादुर शाही</t>
  </si>
  <si>
    <t>च्युपुथा महिला कृषि बहुउदेश्यीय सहकारी सं</t>
  </si>
  <si>
    <t>काईके गा.पा.३, डोल्पा</t>
  </si>
  <si>
    <t>शान्ती रोकाया</t>
  </si>
  <si>
    <t>डाफे कस्तुरी सहकारी संस्था</t>
  </si>
  <si>
    <t>जगदुल्ला गा.पा. ४, डोल्पा</t>
  </si>
  <si>
    <t xml:space="preserve">बिमला मल्ल </t>
  </si>
  <si>
    <t xml:space="preserve">मोतिपुर कृषि फलफुल तथा पशुपालन कृषक समुह </t>
  </si>
  <si>
    <t>धन प्रसाद कठायत</t>
  </si>
  <si>
    <t>श्री अर्गानिक खेती फलफुल पशु पालन जडिबुटी उत्पादन कृषक समुह</t>
  </si>
  <si>
    <t>ठुलीभेरी न.पा.५</t>
  </si>
  <si>
    <t xml:space="preserve">उदे बुढा </t>
  </si>
  <si>
    <t>उत्पादनशिल कृषि तथा पशुपालन कृषक समुह</t>
  </si>
  <si>
    <t>त्रिपुरासुन्दरी न.पा. ४</t>
  </si>
  <si>
    <t xml:space="preserve">जन कु धराला  </t>
  </si>
  <si>
    <t>रिजन हरीयाली कृषक समुह</t>
  </si>
  <si>
    <t>ठुलिभेरी न.पा.5</t>
  </si>
  <si>
    <t>बिर बहादुर बुढा</t>
  </si>
  <si>
    <t>देउराली कृषक समुह</t>
  </si>
  <si>
    <t>शान्ति पुन</t>
  </si>
  <si>
    <t>कोरेली अन्न बालि फलफुल तथा पशुपालन कृषक समुह</t>
  </si>
  <si>
    <t>रामलाल साहिला</t>
  </si>
  <si>
    <t>देउराली फलफुल जडीवुटी तथा पशुपालन कृषक समुह</t>
  </si>
  <si>
    <t xml:space="preserve">मुन रोकाया </t>
  </si>
  <si>
    <t>मुकुटेश्वर कृषि तथा पशुपंक्षी पालन कृषक समुह</t>
  </si>
  <si>
    <t>धन रोकाया</t>
  </si>
  <si>
    <t xml:space="preserve">मेघमाला भगवति फलफुल नर्सरी तथा पशुपंक्षी कृषक समुह </t>
  </si>
  <si>
    <t>जगदुल्ला गा पा ५</t>
  </si>
  <si>
    <t xml:space="preserve">कृष्णा कु वोहोरा </t>
  </si>
  <si>
    <t>श्री सुवाकोटी कृषक समुह</t>
  </si>
  <si>
    <t>जगदुल्ला गा पा ४</t>
  </si>
  <si>
    <t xml:space="preserve">भिम प्रसाद वोहोरा </t>
  </si>
  <si>
    <t>कालपुम तथा खुमसिम कृषक समुह</t>
  </si>
  <si>
    <t xml:space="preserve">धन व वोहोरा </t>
  </si>
  <si>
    <t>श्री लेकाली फलफुल विरुवा उत्पालन तथा प्रशोधन कृषक समुह</t>
  </si>
  <si>
    <t>मुड्केचुला गा.पा.१</t>
  </si>
  <si>
    <t xml:space="preserve">भिम व रोकाया </t>
  </si>
  <si>
    <t>सुनदह कृषि तथा पशुपंक्षी पालन कृषक समुह</t>
  </si>
  <si>
    <t xml:space="preserve">मन सिंह वुढा </t>
  </si>
  <si>
    <t xml:space="preserve">सृजनशिल कृषि फलफुल तरकारी पशुपंक्षी जडीवुटी उत्पादन महिला कृषक समुह </t>
  </si>
  <si>
    <t>ठुलिभेरी न.पा.९</t>
  </si>
  <si>
    <t>चन्द्रकलि डाँगि</t>
  </si>
  <si>
    <t>खोलागाड आलु उत्पालन नर्सरी तथा पशुपालन समुह</t>
  </si>
  <si>
    <t xml:space="preserve">मोति व.बुढा </t>
  </si>
  <si>
    <t>रोलागाड कृषि फलफुल तथा पशुपालन कृषक समुह</t>
  </si>
  <si>
    <t>ठुलिभेरी न.पा.६</t>
  </si>
  <si>
    <t xml:space="preserve">राजिमाल वोहोरा </t>
  </si>
  <si>
    <t>हरीयालि बाख्रापालन तथा तरकारी उत्पालन कृषक समुह</t>
  </si>
  <si>
    <t>त्रिपुरासुन्दरी न.पा. ५</t>
  </si>
  <si>
    <t xml:space="preserve">धनसरी न्यौपाने </t>
  </si>
  <si>
    <t>श्री पानिमुल कृषि तथा पशुपंक्षी पालन कृषक समुह</t>
  </si>
  <si>
    <t xml:space="preserve">विष्ण चन्द्र रोकाया </t>
  </si>
  <si>
    <t>नवज्योति कृषि फलफुल पशुपंक्षी तथा जडीवुटी  महिला कृषक समुह</t>
  </si>
  <si>
    <t>ठुलिभेरी न.पा.८</t>
  </si>
  <si>
    <t xml:space="preserve">शान्ति कु वुढा </t>
  </si>
  <si>
    <t>श्री दुधकुवा महिला कृषि तथा पशुपालन कृषक समुह</t>
  </si>
  <si>
    <t xml:space="preserve">सुता वुढा </t>
  </si>
  <si>
    <t>मौसमि कृषि तथा पशुपालन कृषक समुह</t>
  </si>
  <si>
    <t xml:space="preserve">मिनु वुढा </t>
  </si>
  <si>
    <t>जुनतारा कृषि तथा पशुपंक्षी समुह</t>
  </si>
  <si>
    <t>सिताचन्दा शाहि</t>
  </si>
  <si>
    <t xml:space="preserve">श्री मालिक भयर कृषि पशु तथा जडीवुटी उत्पादन कृषक समुह </t>
  </si>
  <si>
    <t>हरीचन्दा शाहि</t>
  </si>
  <si>
    <t>भगवति हरीयालि फलफुल तरकारी तथा पशुपालन कृषक समुह</t>
  </si>
  <si>
    <t>ठुलिभेरी न.पा.४</t>
  </si>
  <si>
    <t xml:space="preserve">भगवती वुढा </t>
  </si>
  <si>
    <t>जनजाति जागरण महिला कृषक समुह</t>
  </si>
  <si>
    <t>लिला घर्ती</t>
  </si>
  <si>
    <t>श्री राधिका कृषि पशुपालन तथा जडीवुटी उत्पादन महिला कृषक समुह</t>
  </si>
  <si>
    <t>कमला वोहोरा</t>
  </si>
  <si>
    <t>कुमार कृषि जडीवुटी पशुपंक्षी फलफुल नर्सरी तथा नगदे बालि उत्पालन कृषक समुह</t>
  </si>
  <si>
    <t>त्रिपुरासुन्दरी न.पा. ६</t>
  </si>
  <si>
    <t>नन्द कुमार वोहोरा</t>
  </si>
  <si>
    <t>श्री सृजनशिल कृषि तथा पशुपालन महिला कृषक समुह</t>
  </si>
  <si>
    <t>त्रिपुरासुन्दरी न.पा. ९</t>
  </si>
  <si>
    <t>कोपिला खाति</t>
  </si>
  <si>
    <t>जनचेतना कृषि तथा पशुपालन कृषक समुह</t>
  </si>
  <si>
    <t>ठुलीभेरी न.पा.४, डोल्पा</t>
  </si>
  <si>
    <t>मनरुपा बुढा</t>
  </si>
  <si>
    <t>मष्ट फलफुल उत्पादन कृषक समुह</t>
  </si>
  <si>
    <t>ठुलीभेरी न.पा.१०, डोल्पा</t>
  </si>
  <si>
    <t>हिरालाल कार्की</t>
  </si>
  <si>
    <t>मानमा औतारी फलफुल कृषक समुह</t>
  </si>
  <si>
    <t>ठुलीभेरी न.पा. ८, डोल्पा</t>
  </si>
  <si>
    <t>डिल कुमारी शाही</t>
  </si>
  <si>
    <t>मुकुटेश्वर कृषि तथा पशुपन्छी पालन कृषक समुह</t>
  </si>
  <si>
    <t>त्रिपुरासुन्दरी न.पा.७, डोल्पा</t>
  </si>
  <si>
    <t>खारा फलफुल तथा तरकारी उत्पादन समुह</t>
  </si>
  <si>
    <t>त्रिपुरासुन्दरी न.पा.३, डोल्पा</t>
  </si>
  <si>
    <t>विष्णु के.सी</t>
  </si>
  <si>
    <t>मेलिम तरकारी फलफुल जडिबुटी कृषक समुह</t>
  </si>
  <si>
    <t>माया के.सी.</t>
  </si>
  <si>
    <t>सेरी दलन कृषक समुह</t>
  </si>
  <si>
    <t>ठुलीभेरी न.पा.५, डोल्पा</t>
  </si>
  <si>
    <t>लालमति कुमारी रोकाया</t>
  </si>
  <si>
    <t>हरीयाली महिला कृषक समुह</t>
  </si>
  <si>
    <t>मुडकेचुला गा.पा.७, डोल्पा</t>
  </si>
  <si>
    <t>गिता वि.क.</t>
  </si>
  <si>
    <t>देउती महिला कृषक समुह</t>
  </si>
  <si>
    <t>श्री लालिगुरास महिला कृषक समुह</t>
  </si>
  <si>
    <t>कृषि फर्महरु</t>
  </si>
  <si>
    <t>रुवि एण्ड दिर्पस कृषि पशुपंक्षि तथा जडीवुटी पोल्ट्री फर्म</t>
  </si>
  <si>
    <t>त्रिपुरासन्दरी न.पा.१०</t>
  </si>
  <si>
    <t xml:space="preserve">चन्द्रावति फलफुल  नर्सरी तथा पशुपालन पोल्ट्री फर्म </t>
  </si>
  <si>
    <t>त्रिपुरासन्दरी न.पा.२</t>
  </si>
  <si>
    <t xml:space="preserve">स्याम बिउबिजन उत्पादन केन्द्र </t>
  </si>
  <si>
    <t>कान्जिरुवा पशुपालन उद्योग</t>
  </si>
  <si>
    <t>त्रिपुरासन्दरी न.पा.3</t>
  </si>
  <si>
    <t xml:space="preserve">लामसीम फललफुल तथा पशुपोल्ट्री फर्म </t>
  </si>
  <si>
    <t xml:space="preserve">पवित्रा जैरिगाड कृषि पोल्ट्री जडीवुटी फर्म </t>
  </si>
  <si>
    <t>ठुलिभेरी न.पा.3</t>
  </si>
  <si>
    <t xml:space="preserve">के सि फलफुल तरकारी जडीवुटी केशर खेति तथा पशुपंक्षि फर्म </t>
  </si>
  <si>
    <t xml:space="preserve">जुनि कृषि वन पशु पोल्ट्री फर्म </t>
  </si>
  <si>
    <t>ठुलिभेरी न.पा.4</t>
  </si>
  <si>
    <t xml:space="preserve">योगेश फलफुल तथा तरकारी उत्पादन कृषक समुह </t>
  </si>
  <si>
    <t>श्री फलफुल तरकारी तथा जडीवुटी फर्म</t>
  </si>
  <si>
    <t>ठुलिभेरी न.पा.6</t>
  </si>
  <si>
    <t>अनिसा हरीयालि फलफुल तथा कृषक समुह</t>
  </si>
  <si>
    <t>मुकुटेश्वर फलफुल तथा भेडाबाख्रा पालन उद्योग</t>
  </si>
  <si>
    <t>त्रिपुरासन्दरी न.पा.1</t>
  </si>
  <si>
    <t>लालिगुरास फलफुल तथा पशुपालन पोल्ट्री फर्म</t>
  </si>
  <si>
    <t xml:space="preserve">नाइढुङगा तरकारी व्यावसाय तथा बाख्रा पालन </t>
  </si>
  <si>
    <t xml:space="preserve">जुना फलफुल तथा पशुपालन पोल्ट्री फर्म </t>
  </si>
  <si>
    <t>विष्णु कुमारी स्याउ फलफुल तथा पशुपालन कृषि फर्म</t>
  </si>
  <si>
    <t>लामा फलफुल तथा तरकारी उत्पादन उद्योग</t>
  </si>
  <si>
    <t>भुपेश लेकालि फलफुल तथा कृषि फर्म</t>
  </si>
  <si>
    <t xml:space="preserve">मनचन्दा कर्षि तथा पशुपोल्ट्रि फर्म </t>
  </si>
  <si>
    <t>त्रिपुरासुन्दरी न.पा.7</t>
  </si>
  <si>
    <t>देउराली कृषि पशुपंक्षि तथा पोल्ट्री फर्म</t>
  </si>
  <si>
    <t>त्रिपुरासुन्दरी न.पा.७</t>
  </si>
  <si>
    <t>श्री मोनिका फलफुल तथा जडिबुटि फर्म</t>
  </si>
  <si>
    <t>समाजबादि कृषि पशुपालन तथा पोल्ट्री फर्म</t>
  </si>
  <si>
    <t>त्रिपुरासुन्दरी न.पा.५</t>
  </si>
  <si>
    <t>लक्ष्मि कृषि जडिबुटि पशुपालन तथा पोल्ट्री फर्म</t>
  </si>
  <si>
    <t xml:space="preserve">कविता होटेल </t>
  </si>
  <si>
    <t>मुड्केचुला गा.पा.३</t>
  </si>
  <si>
    <t>श्री तुल्सी कृषि फलफुल तरकारी पशुपोल्ट्री फर्म</t>
  </si>
  <si>
    <t>त्रिपुरासुन्दरी न.पा.१</t>
  </si>
  <si>
    <t>सिद्धजुर फलफुल तरकारी तथा पोल्ट्री फर्म</t>
  </si>
  <si>
    <t>मे.ली.कृषि पोल्ट्री उद्योग</t>
  </si>
  <si>
    <t>माहादेव फलफुल तथा पशुपोल्ट्री फर्म</t>
  </si>
  <si>
    <t>त्रिपुरासुन्दरी न.पा.३</t>
  </si>
  <si>
    <t>ईच्छा कृषि फलफुल पशुपोल्ट्रि तरकारी जडिबुटि नर्सरी फर्म</t>
  </si>
  <si>
    <t>आकर्ति कृषि फलफुल जडिबुटि तथा पशुपोल्ट्री उद्योग</t>
  </si>
  <si>
    <t>ठुलीभेरी न.पा.३</t>
  </si>
  <si>
    <t>सन्तोषि कृषि फलफुल जडिबुटि तथा पशुपंक्षि फर्म</t>
  </si>
  <si>
    <t>के सि फलफुल जुस जाम जेलि उत्पादन उद्योग</t>
  </si>
  <si>
    <t>त्रिपारासुन्दरी न.पा.३</t>
  </si>
  <si>
    <t>गायत्रि तरकारी फलफुल तथा पशुपोल्ट्रि फर्म</t>
  </si>
  <si>
    <t>भदभदे डांडा कृषि पशुपालन तथा पोल्ट्री फर्म</t>
  </si>
  <si>
    <t>थापा कृषि तथा पशुपोल्ट्री फर्म</t>
  </si>
  <si>
    <t>त्रिपुरासुन्दरी न.पा.२</t>
  </si>
  <si>
    <t>चिउरीखारा कृषि पशुपालन पवल्ट्री फर्म</t>
  </si>
  <si>
    <t>लिलिगुरास फलफुल तरकारी पशुपोल्ट्री फर्म</t>
  </si>
  <si>
    <t>त्रिपुरासुन्दरी न.पा.१०</t>
  </si>
  <si>
    <t>सविन एण्ड उषा फलफुल तथा पशु जडिबुटि पोल्ट्री फर्म</t>
  </si>
  <si>
    <t>प्रज्वल एण्ड अर्चना पशुपोल्ट्री फर्म</t>
  </si>
  <si>
    <t>हिमालि कृषि पशुपोल्ट्रि फर्म</t>
  </si>
  <si>
    <t>प्रकास एण्ड सुवाश कृषि पशुपालन फर्म</t>
  </si>
  <si>
    <t>मिलन एण्ड विमला कृषि पशुपंक्षि तथा जडिबुटि पोल्ट्री फर्म</t>
  </si>
  <si>
    <t>मायारुपि फलफुल तरकारी पशुपोल्ट्री फर्म</t>
  </si>
  <si>
    <t>जसमति कृषि तथा फलफुल तरकारी पशुपोल्ट्री फर्म</t>
  </si>
  <si>
    <t>श्री आषिश फलफुल तरकारी उत्पादन प्रशोधन तथा बिरुवा उत्पादन फर्म</t>
  </si>
  <si>
    <t>ठुलीभेरी न.पा.८</t>
  </si>
  <si>
    <t>अन्जन कृषि तथा पशुपोल्ट्री फर्म</t>
  </si>
  <si>
    <t>सुवास एण्ड स्वस्तिका पशुपोल्ट्री तथा कृषि फर्म</t>
  </si>
  <si>
    <t>ज्वाला कृषि पशुपोल्ट्रि उद्योग</t>
  </si>
  <si>
    <t>विवेक कृषि फलफुल तथा पशुपंक्षि पोल्ट्री फर्म</t>
  </si>
  <si>
    <t>त्रिपुरासुन्दरी न.पा.६</t>
  </si>
  <si>
    <t>दुर्गा कृषि नर्सरी पशुपंक्षि तथा जडिबुटि उद्योग</t>
  </si>
  <si>
    <t>अंगत फलफुल तरकारी तथा पोल्ट्री फर्म</t>
  </si>
  <si>
    <t>ठुलीभेरी न.पा.९</t>
  </si>
  <si>
    <t>लक्ष्मि कृषि फलफुल पशुपोल्ट्रि जडिबुटि उद्योग</t>
  </si>
  <si>
    <t>देउति कृषि फलफुल पशुपालन जडिबुटि तथा पोल्ट्रि फर्म</t>
  </si>
  <si>
    <t>देविना कृषि पशुपंक्षी फर्म</t>
  </si>
  <si>
    <t>ठुलीभेरी न.पा.१०</t>
  </si>
  <si>
    <t xml:space="preserve">आ.सि.फलफुल तरकारी पशुपंक्षि जडिबुटि नर्सरी </t>
  </si>
  <si>
    <t>काईके गा.पा.७</t>
  </si>
  <si>
    <t>मनकामना कृषि पशुपालन जडिबुटि तथा पोल्ट्री फर्म</t>
  </si>
  <si>
    <t>त्रिपुरासुन्दरी न.पा.८</t>
  </si>
  <si>
    <t>गुमा कृषि तथा पशुपालन फर्म</t>
  </si>
  <si>
    <t>वर्षा विन्दु कुखुरा पोल्ट्री फर्म</t>
  </si>
  <si>
    <t>श्री दिनेश कृषि तथा वन पैदावर व्यवसायिक फर्म</t>
  </si>
  <si>
    <t xml:space="preserve">दिपेन्द फलफुल तरकारी तथा पशुपोल्ट्री फर्म </t>
  </si>
  <si>
    <t xml:space="preserve">भाटभटिनी कृषी फलफुल तथा पशुपोल्टी फर्म </t>
  </si>
  <si>
    <t>जगदुल्ला गा.पा.४</t>
  </si>
  <si>
    <t xml:space="preserve">शर्जन फलफुल तरकारी तथा पशुपालन पोल्टी फर्म </t>
  </si>
  <si>
    <t>सफल पशुपालन तथा फलफुल खेती उधोग</t>
  </si>
  <si>
    <t xml:space="preserve">एशर्वाया कृषी तथा पशुपंक्षी फर्म </t>
  </si>
  <si>
    <t>बिष्णु माया जडीबुटी कृषी तथा पशुपालन फर्म</t>
  </si>
  <si>
    <t>ठुलीभेरी न.पा.5</t>
  </si>
  <si>
    <t xml:space="preserve">कमल फलफुल तरकारी पोल्ट्री पशुपालन जडीवुटी  फर्म </t>
  </si>
  <si>
    <t xml:space="preserve">जना फलफुल तरकारी पशुपालन तथा पोल्ट्री फर्म </t>
  </si>
  <si>
    <t xml:space="preserve">श्री मयुर कुखुरा पोल्ट्री फर्म </t>
  </si>
  <si>
    <t>मुड्केचुला गा.पा.७</t>
  </si>
  <si>
    <t xml:space="preserve">सृजनशिल फलफुल उत्पादन तथा जडीवुटी पशुपालन फर्म </t>
  </si>
  <si>
    <t>त्रिपुरासुन्दरी न.पा.११</t>
  </si>
  <si>
    <t xml:space="preserve">देवि घरेलु कृषि तथा जडीवुटी पशुपालन पोल्ट्री फर्म </t>
  </si>
  <si>
    <t xml:space="preserve">सुरेन्द्र फलफुल तरकारी भेडाबाख्रा तथा पोल्ट्री फर्म </t>
  </si>
  <si>
    <t xml:space="preserve">पदमा कृषि पशुपोल्ट्री जडीवुटी फर्म </t>
  </si>
  <si>
    <t xml:space="preserve">हरी कृषि पशु विरुवा जडीवुडी तथा पोल्ट्री फर्म </t>
  </si>
  <si>
    <t>शान्ति कृषि फलफुल तरकारी पशुपोल्ट्री जडिवुटी उद्योग</t>
  </si>
  <si>
    <t xml:space="preserve">जेनियन कृषि जडीवुटी नर्सरी तथा फलफुल फर्म </t>
  </si>
  <si>
    <t xml:space="preserve">जयकली तरकारी फलफुल तथा पशु फर्म </t>
  </si>
  <si>
    <t xml:space="preserve">सन्तोष कृषि पशुपोल्ट्री जडीवुटी फर्म </t>
  </si>
  <si>
    <t>काईके गा.पा.५</t>
  </si>
  <si>
    <t>अर्जुन हिउदे फलफुल नर्सरी फर्म</t>
  </si>
  <si>
    <t xml:space="preserve">उपेन्द्र कृषि वन तथा पशुपालन फर्म </t>
  </si>
  <si>
    <t>ठुलीभेरी न.पा.४</t>
  </si>
  <si>
    <t xml:space="preserve">रोशनि कृषि पशुपंक्षी तथा जडीवुटी उतपादन </t>
  </si>
  <si>
    <t xml:space="preserve">पवन एण्ड आशिष फलफुल तथा पशुपंक्षी जडीवुटी फर्म </t>
  </si>
  <si>
    <t>ठुलीभेरी न.पा.१</t>
  </si>
  <si>
    <t>मष्टा भवानि मौरीपालन उद्योग</t>
  </si>
  <si>
    <t>रविना कृषि पशुपंक्षी जडीवुटी नर्सरी उद्योग</t>
  </si>
  <si>
    <t>श्री सुशिला फलफुल तरकारी पशुपोल्ट्री फर्म</t>
  </si>
  <si>
    <t>डि.ए.आर कृषि तथा पशुपंक्षी फर्म</t>
  </si>
  <si>
    <t xml:space="preserve"> सक्रिय कृषक समुह तथा फर्महरुको विवरण </t>
  </si>
  <si>
    <t>जिल्लामा सक्रिय कृषक समुह तथा कृषि फार्मको विवरण</t>
  </si>
  <si>
    <t>जिल्लामा सक्रिय सहकारी संस्थाको विवरण</t>
  </si>
  <si>
    <t>प्रकाशन गरिएका सामाग्रीहरुको विवरण</t>
  </si>
  <si>
    <t>प्रकाशित संख्या/प्रति</t>
  </si>
  <si>
    <t>वितरण गरिएका पालिका र वडाको संख्या</t>
  </si>
  <si>
    <t>वितरण गरिएका सेवाग्राहीको संख्या</t>
  </si>
  <si>
    <t xml:space="preserve"> उपलव्धी</t>
  </si>
  <si>
    <t xml:space="preserve">  कैफियत </t>
  </si>
  <si>
    <t xml:space="preserve">२०७९/०८० को वार्षिक प्रगति पुस्तिका वार्षिक प्रगति पुस्तिका प्रकाशन </t>
  </si>
  <si>
    <t xml:space="preserve">संख्या </t>
  </si>
  <si>
    <t xml:space="preserve">भूमि व्यवस्था कृषि तथा सहकारी मन्त्रालय सुर्खेत, कृषि विकास निर्देशनालाय सुर्खेत, कृषि विकास कार्यालय सबै  जिल्ला प्रशासन कार्यालय, डोल्पा </t>
  </si>
  <si>
    <t xml:space="preserve">डोल्पा जिल्लाको परिचय,भौंगोलिक परिवेशको बारेमा जानकारी र यस जिल्लाको  यथार्थ डाटाको जानकारि प्राप्त गर्न सजिलो </t>
  </si>
  <si>
    <t xml:space="preserve">अनुदान ग्राहिको विवरण (आव २०७४/०७५देखि ०७९/०८० सम्मको) पुस्तिका प्रकाशन  </t>
  </si>
  <si>
    <t>यस कृषि विकास कार्यालयबाट गत आ.व. मा अनुदान पाएका कृषकको विवरण स्पष्ट हुने ।</t>
  </si>
  <si>
    <t>प्रकाशित सामाग्रीह्यरुको बिबरण</t>
  </si>
  <si>
    <t xml:space="preserve">कृषि/पशुसेवा श्रोत केन्द्रहरुको नाम </t>
  </si>
  <si>
    <t>श्रोत केन्द्र रहेको ठेगाना</t>
  </si>
  <si>
    <t xml:space="preserve">श्रोत केन्द्रमा रहेको संख्या/ गोटा/ परिमाण के कति छन उल्लेख गर्ने  </t>
  </si>
  <si>
    <t>विमा गरिएको भए विमाङ्क रकम रु हजारमा</t>
  </si>
  <si>
    <t xml:space="preserve">कैफियत </t>
  </si>
  <si>
    <t>डाफे फलफुल नर्सरी</t>
  </si>
  <si>
    <t>जगदुल्ला गा.पा. 5, डोल्पा</t>
  </si>
  <si>
    <t>२०००० स्याउको वेर्ना</t>
  </si>
  <si>
    <t>नभएको</t>
  </si>
  <si>
    <t>पूर्णिमा हिउदे फलफुल नर्सरी</t>
  </si>
  <si>
    <t>जगदुल्ला गा.पा. १, डोल्पा</t>
  </si>
  <si>
    <t>५३००० स्याउ बेर्ना</t>
  </si>
  <si>
    <t>गायत्री फलफुल नर्सरी</t>
  </si>
  <si>
    <t>३००० स्याउको बेर्ना</t>
  </si>
  <si>
    <t>दुर्गा कृषि नर्सरी तथा पशुपन्छी उद्योग</t>
  </si>
  <si>
    <t>त्रिपुरासुन्दरी न.पा.4, डोल्पा</t>
  </si>
  <si>
    <t>२००० स्याउको वेर्ना</t>
  </si>
  <si>
    <t>मोटुपात्लु फलफुल तथा जडिबुटि नर्सरी</t>
  </si>
  <si>
    <t>स्याउको १०५००, ‌ओखरको २७०० र आरुको ४५०</t>
  </si>
  <si>
    <t>कृष्टिना कृषि पशुपन्छी तथा फलफुल नर्सरी फर्म</t>
  </si>
  <si>
    <t>मुडकेचुला गा.पा. 9, डोल्पा</t>
  </si>
  <si>
    <t>६५०० स्याउ</t>
  </si>
  <si>
    <t>बालात्रिपुरा फलफुल नर्सरी</t>
  </si>
  <si>
    <t>त्रिपुरासुन्दरी न.पा.१, डोल्पा</t>
  </si>
  <si>
    <t>४००० स्याउ र १००० ओखर र ३००० कागतीको बेर्ना</t>
  </si>
  <si>
    <t>जेम्स फलफुल विरुवा उत्पादन तथा फलफुल उद्योग</t>
  </si>
  <si>
    <t>जगदुल्ला गा.पा.1, डोल्पा</t>
  </si>
  <si>
    <t>१५००० स्याउको विरुवा</t>
  </si>
  <si>
    <t>कालिका फलफुल तथा नर्सरी फर्म</t>
  </si>
  <si>
    <t>जगदुल्ला गा.पा.६, डोल्पा</t>
  </si>
  <si>
    <t>एण्जल तरकारी फलफुल नर्सरी पशुपालन उद्योग</t>
  </si>
  <si>
    <t>जगदुल्ला गा.पा.४, डोल्पा</t>
  </si>
  <si>
    <t>६०००० स्याउको वेर्ना</t>
  </si>
  <si>
    <t>डाँडापारी नर्सरी तथा फलफुल पशु पोल्ट्रीफर्म</t>
  </si>
  <si>
    <t>३००० ओखर विरुवा</t>
  </si>
  <si>
    <t>सामुहिक बुध जडीबुटि फलफुल नर्सरी तथा पशु पोल्ट्री फर्म</t>
  </si>
  <si>
    <t>५००० ओखर विरुवा</t>
  </si>
  <si>
    <t>भगवति फलफुल तथा जडिबुटि नर्सरी</t>
  </si>
  <si>
    <t>ठुलीभेरी ७</t>
  </si>
  <si>
    <t>‌ओबि फलफुल नर्सरी</t>
  </si>
  <si>
    <t>ठुलीभेरी ८</t>
  </si>
  <si>
    <t>कान्जिरोवा सामुदायिक फलफुल नर्सरी तथा पशुपंछि कृषक समुह</t>
  </si>
  <si>
    <t>स्याउको १८०००, ‌ओखरको १४००</t>
  </si>
  <si>
    <t>सन्देश इन्टिग्रेटेड एग्रो एण्ड लिगेष्टिक फर्म</t>
  </si>
  <si>
    <t>स्याउको १२०००, ‌ओखरको ५५००</t>
  </si>
  <si>
    <t>जसदेवी कृषि फलफुल तथा पशुपोल्ट्री फर्म</t>
  </si>
  <si>
    <t>स्याउको ५०००</t>
  </si>
  <si>
    <t>ल्वाना फलफुल नर्सरी तथा पोल्ट्री फर्म</t>
  </si>
  <si>
    <t>स्याउको विरुवा २५०००</t>
  </si>
  <si>
    <t>जिल्लामा श्रोत केन्द्रहरुको विवरण</t>
  </si>
  <si>
    <t>कृषि क्षेत्रका लागि निर्माण गरिएका भौतिक पूर्वाधारहरुको विवरण</t>
  </si>
  <si>
    <t>भण्डारणको किसिम</t>
  </si>
  <si>
    <t>स्थान ( जिल्ला र स्थानीय तह)</t>
  </si>
  <si>
    <t>क्षमता (मे.टन)</t>
  </si>
  <si>
    <t>भण्डारण गरिने वस्तु मे टन</t>
  </si>
  <si>
    <t>अवस्था</t>
  </si>
  <si>
    <t>नया</t>
  </si>
  <si>
    <t xml:space="preserve">पुरानो </t>
  </si>
  <si>
    <t>कोल्ड स्टोर</t>
  </si>
  <si>
    <t>ठुलीभेरी न.पा. ४, डोल्पा</t>
  </si>
  <si>
    <t>४० टन</t>
  </si>
  <si>
    <t>स्याउ २०  टन</t>
  </si>
  <si>
    <t>२ वटा सुचारु रहने</t>
  </si>
  <si>
    <t>सेलार स्टोर</t>
  </si>
  <si>
    <t>ठुलीभेरी न.पा. १, डोल्पा</t>
  </si>
  <si>
    <t>२० टन</t>
  </si>
  <si>
    <t>स्याउ २० टन</t>
  </si>
  <si>
    <t>बन्द</t>
  </si>
  <si>
    <t>रष्टिक स्टोर</t>
  </si>
  <si>
    <t>ठुलीभेरी न.पा. र त्रिपुरासुन्दरी न.पा., डोल्पा</t>
  </si>
  <si>
    <t>१८ टन</t>
  </si>
  <si>
    <t>आलु १८ टन</t>
  </si>
  <si>
    <t>प्रि-फ्याब प्रविधिको कोल्ड स्टोर</t>
  </si>
  <si>
    <t>६० टन</t>
  </si>
  <si>
    <t>स्याउ ६० टन</t>
  </si>
  <si>
    <t>संकलन केन्द्र</t>
  </si>
  <si>
    <t xml:space="preserve">त्रिपुरासुन्दरी नगरपालिका </t>
  </si>
  <si>
    <t>निर्माण गरिएका प्लाष्टिक घरहरुको विवरण</t>
  </si>
  <si>
    <t>प्लाष्टिक घरहरुको विवरण</t>
  </si>
  <si>
    <t>प्लाष्टिक घरले ढाकेको कुल क्षेत्रफल वर्गमिटर</t>
  </si>
  <si>
    <t>लगाएको मुख्य वाली वस्तु</t>
  </si>
  <si>
    <t>मुख्य वाली उत्पादन उत्पादन मे.टन.</t>
  </si>
  <si>
    <t>वेच विखन मे.टन.</t>
  </si>
  <si>
    <t xml:space="preserve">अनुदानको लगानी रकम रु </t>
  </si>
  <si>
    <t>प्लाष्टिक घर स्थायी</t>
  </si>
  <si>
    <t>तरकारी बाली</t>
  </si>
  <si>
    <t>प्लाष्टिक घर अस्थायी</t>
  </si>
  <si>
    <t xml:space="preserve">हाईटेक नर्सरी विवरण </t>
  </si>
  <si>
    <t>फलफुल नर्सरी तथा तरकारी बाली</t>
  </si>
  <si>
    <t>कृषि/पशुजन्य उपजहरुको विवरण</t>
  </si>
  <si>
    <t xml:space="preserve">निर्यात गरिएको स्थान/जिल्ला </t>
  </si>
  <si>
    <t>विक्रि वितरण गरिएको रकम रु हजारमा</t>
  </si>
  <si>
    <t>निर्यात गर्ने समुह/ सहकारी / फर्म/ उद्यमीको नाम</t>
  </si>
  <si>
    <t xml:space="preserve">खाद्यान्न वाली </t>
  </si>
  <si>
    <t>सुर्खेत,नेपालगंज,काठमाण्डौ</t>
  </si>
  <si>
    <t>तामाखानी कृषि सहकारी संस्था ठूलीभेरी २</t>
  </si>
  <si>
    <t>कमल क्षेत्री</t>
  </si>
  <si>
    <t>सरस्वती कृषि,पपं, जडिवुटी, महिला.स.सं.त्रिपुरासुन्दरी४</t>
  </si>
  <si>
    <t>अनिता कुमारी बुढा</t>
  </si>
  <si>
    <t>शिद्धि बिनायक कन्स्ट्रक्सन (कोशेली घर)</t>
  </si>
  <si>
    <t>अर्जुन महतारा</t>
  </si>
  <si>
    <t>फलफूल</t>
  </si>
  <si>
    <t>सरस्वती कृषि,पपं,जडिवुटी, महिला  ब.उ.स.सं.  त्रिपुरासुन्दरी ४</t>
  </si>
  <si>
    <t>मह</t>
  </si>
  <si>
    <t>वाह्य जिल्लामा निर्यात गरिएका कृषि तथा पशु जन्य उपजहरुको विवरण</t>
  </si>
  <si>
    <t xml:space="preserve">कृषि/पशुजन्य उपजहरुको परिमाण मे.टन. </t>
  </si>
  <si>
    <t>वाह्य जिल्लावाट आयात गरिएका कृषि तथा पशु जन्य उपजहरुको विवरण</t>
  </si>
  <si>
    <t xml:space="preserve">आयात जन्य कृषि/पशुपन्छीको विवरण </t>
  </si>
  <si>
    <t>आयात परिमाण (मे.टन. /गोटा)</t>
  </si>
  <si>
    <t>आयात गरिएको स्थान</t>
  </si>
  <si>
    <t xml:space="preserve">आयात जन्य कृषि/पशुपन्छीवाट वाहिरिएको रकम रु हजारमा </t>
  </si>
  <si>
    <t>आयात गर्ने समुह / सहकारी / फर्म/ उद्यमीको नाम</t>
  </si>
  <si>
    <t>त्रिपुराकोट,दुनै,काईगाउँ</t>
  </si>
  <si>
    <t>बिभिन्न किराना तथा फलफूल तरकारी पसल</t>
  </si>
  <si>
    <t>तरकारी</t>
  </si>
  <si>
    <t xml:space="preserve">मशालावाली </t>
  </si>
  <si>
    <t>कृषि तथा पशुजन्य उपजहरु विक्रि वितरण गर्ने उद्योग/कम्पनी/ कोसेली घर र संकलन तथा विक्रि केन्द्रहरुको विवरण</t>
  </si>
  <si>
    <t>रहेको स्थान  (स्थानीय तहको नाम वडा न र टोल)</t>
  </si>
  <si>
    <t>विक्रि वितरण गरिने कृषि/पशु जन्य उपजहरुको विवरण</t>
  </si>
  <si>
    <t>विक्रि वितरण गरिएको कुल परिमाण (मे. टन.)</t>
  </si>
  <si>
    <t>कुल परिमाण मध्य अर्गानिक कृषि उपज विक्रि विवरण (मे. टन.)</t>
  </si>
  <si>
    <t xml:space="preserve">विक्रि वितरण गरिएको रकम रु हजारमा </t>
  </si>
  <si>
    <t>विक्रि वितरण हुने स्थान</t>
  </si>
  <si>
    <t xml:space="preserve">रकम लगानी </t>
  </si>
  <si>
    <t> १</t>
  </si>
  <si>
    <t>डोल्पा  कोशेली घर </t>
  </si>
  <si>
    <t> ठुलीभेरी न.पा. ३, डोल्पा</t>
  </si>
  <si>
    <t> स्याउ, रैथाने वालीहरु, राडी  पाखी,सिमि</t>
  </si>
  <si>
    <t> २</t>
  </si>
  <si>
    <t>२ </t>
  </si>
  <si>
    <t>४०० </t>
  </si>
  <si>
    <t>दुनै </t>
  </si>
  <si>
    <t>फोक्सुण्डो कोशीली घर </t>
  </si>
  <si>
    <t>शे-फोक्सुण्डो गा.पा. ८, डोल्पा </t>
  </si>
  <si>
    <t>राडी र पाखी,सिमि,छुर्पी, बख्खु र दोचा </t>
  </si>
  <si>
    <t>३ </t>
  </si>
  <si>
    <t>६०० </t>
  </si>
  <si>
    <t>फोक्सुण्डो क्षेत्र </t>
  </si>
  <si>
    <t>कृषि तथा पशु जन्य उपजहरु विक्रि वितरण गर्ने उद्योग कोसेली घर र संकलन तथा विक्रि केन्द्रहरुको विवरण</t>
  </si>
  <si>
    <t>जिल्ला/मन्त्रालय/ कार्यालय/ अन्य निकाय</t>
  </si>
  <si>
    <t>यस आ.ब.को शुरुमा कायम हुन आएको बेरुजु</t>
  </si>
  <si>
    <t>यस आ.ब. मा थप हुन आएको बेरुजु</t>
  </si>
  <si>
    <t>जम्मा बेरुजु</t>
  </si>
  <si>
    <t>चालु आ.ब. को यस अवधिमा संपरिक्षण भएको बेरुजु</t>
  </si>
  <si>
    <t>फर्च्छ्योट प्रतिशत</t>
  </si>
  <si>
    <t>बाँकी बेरुजु</t>
  </si>
  <si>
    <t>जम्मा/एकमुष्ठ</t>
  </si>
  <si>
    <r>
      <t>कृ</t>
    </r>
    <r>
      <rPr>
        <sz val="11"/>
        <color rgb="FF000000"/>
        <rFont val="Kaliamti"/>
      </rPr>
      <t>.</t>
    </r>
    <r>
      <rPr>
        <sz val="11"/>
        <color rgb="FF000000"/>
        <rFont val="Arial"/>
        <family val="2"/>
      </rPr>
      <t>बि</t>
    </r>
    <r>
      <rPr>
        <sz val="11"/>
        <color rgb="FF000000"/>
        <rFont val="Kaliamti"/>
      </rPr>
      <t>.</t>
    </r>
    <r>
      <rPr>
        <sz val="11"/>
        <color rgb="FF000000"/>
        <rFont val="Arial"/>
        <family val="2"/>
      </rPr>
      <t>का</t>
    </r>
    <r>
      <rPr>
        <sz val="11"/>
        <color rgb="FF000000"/>
        <rFont val="Kaliamti"/>
      </rPr>
      <t>.</t>
    </r>
    <r>
      <rPr>
        <sz val="11"/>
        <color rgb="FF000000"/>
        <rFont val="Arial"/>
        <family val="2"/>
      </rPr>
      <t>डोल्पा</t>
    </r>
  </si>
  <si>
    <t>बेरुजु बिबरण</t>
  </si>
  <si>
    <t>खाद्यान्न वालीको किसिम</t>
  </si>
  <si>
    <t>खाद्यान्न वालीको क्षेत्रफल (हे.)</t>
  </si>
  <si>
    <t>खाद्यान्न वालीको उत्पादन (मे.टन.)</t>
  </si>
  <si>
    <t xml:space="preserve">अनुमानित वीउमा खर्च (मे. टन) </t>
  </si>
  <si>
    <t xml:space="preserve">विउ कुटानी पिसानी रोगकिरा पशुआहार तथा पेयपदार्थ तथा अन्यमा क्षती (मे. टन) </t>
  </si>
  <si>
    <t>जम्मा खाद्यान्न खर्च/क्षती (मे.टन.)</t>
  </si>
  <si>
    <t>जम्मा उत्पादित खाद्यान्नको  खानयोग्य खाद्यान्न (मे.टन.)</t>
  </si>
  <si>
    <t>२०७८ को जनगणना अनुसार जनसंख्या</t>
  </si>
  <si>
    <t>हालको अनुमानित जनसंख्या</t>
  </si>
  <si>
    <t>प्रति ब्यक्ति प्रति बर्ष खाद्यान्न आवश्यकता</t>
  </si>
  <si>
    <t xml:space="preserve">जिल्लामा आबश्यक पर्ने कूल खाद्यान्न </t>
  </si>
  <si>
    <t>खाद्यान्न न्यन/बचत  (मे. टन)</t>
  </si>
  <si>
    <t>धान</t>
  </si>
  <si>
    <t>वढी</t>
  </si>
  <si>
    <t xml:space="preserve">मकै </t>
  </si>
  <si>
    <t>गहु</t>
  </si>
  <si>
    <t>कोदो</t>
  </si>
  <si>
    <t>जौ</t>
  </si>
  <si>
    <t>फापर</t>
  </si>
  <si>
    <t>खाद्य वासलात विवरण</t>
  </si>
  <si>
    <t>जिल्लामा नपुग खाद्यान्न मे.टन                    : १५४७</t>
  </si>
  <si>
    <t>जिल्लामा उपलब्ध खाद्यान्न मे.टन                 : ६७७०</t>
  </si>
  <si>
    <t>प्रति ब्यक्ति प्रति बर्ष आवश्यक खाद्यान्न के.जि.       : १९१</t>
  </si>
  <si>
    <t>जिल्लालाई आवश्यक पर्ने खाद्यान्न मे.टन           :  ८३१७</t>
  </si>
  <si>
    <t>हालको जनगणना अनुसार जल्लाको जनसंख्या        : ४३५४७</t>
  </si>
  <si>
    <t>स्थानीय तहको नाम</t>
  </si>
  <si>
    <t xml:space="preserve">पालिकाको जम्मा विनियोजन वजेट रु हजारमा </t>
  </si>
  <si>
    <t>पालिकाको कृषिमा विनियोजन वजेट रु हजारमा</t>
  </si>
  <si>
    <t>प्रदेश सरकारवाट प्राप्त वजेट रु हजारमा</t>
  </si>
  <si>
    <t>संघिय सरकारवाट प्राप्त वजेट रु हजारमा</t>
  </si>
  <si>
    <t>छार्काताङसोङ गा.पा.</t>
  </si>
  <si>
    <t>जगदुल्ला गा.पा.</t>
  </si>
  <si>
    <t>मुडकेचुला गा.पा.</t>
  </si>
  <si>
    <t>डोल्पोबुद्ध गा.पा.</t>
  </si>
  <si>
    <t>शे-फोक्सुण्डो गा.पा.</t>
  </si>
  <si>
    <t xml:space="preserve">ठुलीभेरी न.पा. </t>
  </si>
  <si>
    <t>त्रिपुरासुन्दरी न.पा.</t>
  </si>
  <si>
    <t>काईके गाउँपालिका</t>
  </si>
  <si>
    <r>
      <t>सि</t>
    </r>
    <r>
      <rPr>
        <shadow/>
        <sz val="11"/>
        <color rgb="FF000000"/>
        <rFont val="Kaliamti"/>
      </rPr>
      <t>.</t>
    </r>
    <r>
      <rPr>
        <shadow/>
        <sz val="11"/>
        <color rgb="FF000000"/>
        <rFont val="Kalimati"/>
        <charset val="1"/>
      </rPr>
      <t>नं</t>
    </r>
    <r>
      <rPr>
        <shadow/>
        <sz val="11"/>
        <color rgb="FF000000"/>
        <rFont val="Kaliamti"/>
      </rPr>
      <t>.</t>
    </r>
  </si>
  <si>
    <r>
      <t xml:space="preserve"> जम्मा कृषि क्षेत्रमा विनियोजन वजेट रु </t>
    </r>
    <r>
      <rPr>
        <shadow/>
        <sz val="11"/>
        <color rgb="FF000000"/>
        <rFont val="Kalimati"/>
        <charset val="1"/>
      </rPr>
      <t>हजारमा</t>
    </r>
  </si>
  <si>
    <r>
      <t>७७७३</t>
    </r>
    <r>
      <rPr>
        <sz val="11"/>
        <color rgb="FF000000"/>
        <rFont val="Kaliamti"/>
      </rPr>
      <t xml:space="preserve"> (</t>
    </r>
    <r>
      <rPr>
        <sz val="11"/>
        <color rgb="FF000000"/>
        <rFont val="Kalimati"/>
        <charset val="1"/>
      </rPr>
      <t>०</t>
    </r>
    <r>
      <rPr>
        <sz val="11"/>
        <color rgb="FF000000"/>
        <rFont val="Kaliamti"/>
      </rPr>
      <t>.</t>
    </r>
    <r>
      <rPr>
        <sz val="11"/>
        <color rgb="FF000000"/>
        <rFont val="Kalimati"/>
        <charset val="1"/>
      </rPr>
      <t>२८</t>
    </r>
    <r>
      <rPr>
        <sz val="11"/>
        <color rgb="FF000000"/>
        <rFont val="Kaliamti"/>
      </rPr>
      <t>%)</t>
    </r>
  </si>
  <si>
    <t>स्थानीय तहमा कृषि सेवा तर्फको वजेट विवरण</t>
  </si>
  <si>
    <t>मह उत्पादन मे.टन.</t>
  </si>
  <si>
    <t>मौरी घार परम्परागत</t>
  </si>
  <si>
    <t>मौरी घार आधुनिक</t>
  </si>
  <si>
    <t>मौरी सम्बन्धी विवरण</t>
  </si>
  <si>
    <t>च्याउ उत्पादन घरको विवरण</t>
  </si>
  <si>
    <t>च्याउ उत्पादन मे.टन.</t>
  </si>
  <si>
    <t>च्याउ उत्पादन घर</t>
  </si>
  <si>
    <t xml:space="preserve">शिताके च्याउका मुढा </t>
  </si>
  <si>
    <t>च्याउ उत्पादन घरहरुको विवरण</t>
  </si>
  <si>
    <t>वाजो जग्गा उपयोगको विवरण</t>
  </si>
  <si>
    <t>वाजो जग्गा रहेको स्थान</t>
  </si>
  <si>
    <t>पालिका</t>
  </si>
  <si>
    <t>वाजो जग्गाको स्वामित्व</t>
  </si>
  <si>
    <t>लगाउन सकिने वाली तथा उयपोग क्षत्रे</t>
  </si>
  <si>
    <t>अनुमानित क्षेत्रफल हे</t>
  </si>
  <si>
    <t>अनुमानित मुल्य रकम रु हजार</t>
  </si>
  <si>
    <t>वाजो जग्गा प्रयोगमा आएको भए सो को क्षेत्रफल हे</t>
  </si>
  <si>
    <t>लगाएको वाली वा प्रयोजनको विवरण</t>
  </si>
  <si>
    <t>उत्पादन मे टन</t>
  </si>
  <si>
    <t>कृषि उपज विक्रि वितरण वाट आम्दानी रकम रु</t>
  </si>
  <si>
    <t>मुख्य मुख्य उपलव्धी विवरण</t>
  </si>
  <si>
    <t>८ वटै पालिका</t>
  </si>
  <si>
    <t>हिउँदे फलफूल</t>
  </si>
  <si>
    <t>स्याउ ओखर</t>
  </si>
  <si>
    <t>४ हे.जमिनमा स्याउ ओखरको क्षेत्र बिस्तार भएको</t>
  </si>
  <si>
    <t>प्रति रोपनी रु ५००००(अनुमानित)</t>
  </si>
  <si>
    <t>हाल कार्यरत कर्मचारीहरुको विवरण</t>
  </si>
  <si>
    <t xml:space="preserve">सि नं </t>
  </si>
  <si>
    <t>कार्यरत कर्मचारीहरुको नाम</t>
  </si>
  <si>
    <t>पद</t>
  </si>
  <si>
    <t>कार्यरत शाखा</t>
  </si>
  <si>
    <t>स्थायी ठेगाना</t>
  </si>
  <si>
    <t>सम्पर्क फो नं.</t>
  </si>
  <si>
    <t>Email Adress</t>
  </si>
  <si>
    <t>स्थायी कार्यरत कर्मचारीहरु</t>
  </si>
  <si>
    <t>गणेश बहादुर अधिकारी</t>
  </si>
  <si>
    <t>कृषि अर्थ विज्ञ आठौं</t>
  </si>
  <si>
    <t>कार्यालय प्रमुख</t>
  </si>
  <si>
    <t xml:space="preserve">गुठिचौंर ०४, जुम्ला </t>
  </si>
  <si>
    <t>maknaibhanu@gmail.com</t>
  </si>
  <si>
    <t>अधिकृतस्तर छैटौँ</t>
  </si>
  <si>
    <t>कृषि प्रसार शाखा</t>
  </si>
  <si>
    <t>चिनगाड ५, सुर्खेत</t>
  </si>
  <si>
    <t>गोर बहादुर बुढा</t>
  </si>
  <si>
    <t>प्रा.स./ स.पाचौँ</t>
  </si>
  <si>
    <t>खा.सु.तथा प्र.शाखा</t>
  </si>
  <si>
    <t>तिला गा.पा.३, जुम्ला</t>
  </si>
  <si>
    <t>gorabudha42@gmail.com</t>
  </si>
  <si>
    <t>पुष्पा रोकाय</t>
  </si>
  <si>
    <t>एग्रो ईको मार्केटिङ</t>
  </si>
  <si>
    <t>दार्मा गा.पा. १, सल्यान</t>
  </si>
  <si>
    <t>pusparokaya52@gmail.com</t>
  </si>
  <si>
    <t>कविराज घर्ती</t>
  </si>
  <si>
    <t>ना.प्रा.स./ स.चौँथो</t>
  </si>
  <si>
    <t>माटो विज्ञान शाखा</t>
  </si>
  <si>
    <t xml:space="preserve">आठबिसकोट ११, रुकुम </t>
  </si>
  <si>
    <t>जगतराज रेग्मि</t>
  </si>
  <si>
    <t>छबिस पाथिभारा ३, बझाङ</t>
  </si>
  <si>
    <t>उमेशराज जोशि</t>
  </si>
  <si>
    <t>बाली संरक्षण शाखा</t>
  </si>
  <si>
    <t xml:space="preserve">कृष्णनगर कञ्चनपुर </t>
  </si>
  <si>
    <t>ललित बहादुर विष्ट</t>
  </si>
  <si>
    <t>का.स.</t>
  </si>
  <si>
    <t>कार्यालय मातहात</t>
  </si>
  <si>
    <t>खजुरा-७, बाकेँ</t>
  </si>
  <si>
    <t>नर बहादुर भण्डारी</t>
  </si>
  <si>
    <t>तिल बहादुर राना</t>
  </si>
  <si>
    <t>प्राविधिकको नाम</t>
  </si>
  <si>
    <t>कार्यरत पालिका</t>
  </si>
  <si>
    <t xml:space="preserve">मनिसा केसि </t>
  </si>
  <si>
    <t>ना.प्रा.स.</t>
  </si>
  <si>
    <t>ठुलीभेरी नगरपालिका</t>
  </si>
  <si>
    <t xml:space="preserve">त्रिपुरासुन्दरी नगरपालिका, डोल्पा </t>
  </si>
  <si>
    <t>तारादेवि चलाउने</t>
  </si>
  <si>
    <t xml:space="preserve">त्रिपुरासुन्दरी नगरपालिका,डोल्पा </t>
  </si>
  <si>
    <t>एलिना पुन</t>
  </si>
  <si>
    <t>टिका कुमारी थापा</t>
  </si>
  <si>
    <t xml:space="preserve">दैलेख </t>
  </si>
  <si>
    <t xml:space="preserve">ईमान कुमार विक </t>
  </si>
  <si>
    <t>जगदुल्ला गाउँपालिका</t>
  </si>
  <si>
    <t xml:space="preserve">जगदुल्ला गाउँपालिका, डोल्पा </t>
  </si>
  <si>
    <t xml:space="preserve">नैना कुमारी थापा </t>
  </si>
  <si>
    <t>शे-फोक्सुण्डो गाउँपालिका</t>
  </si>
  <si>
    <t>उर्मिला रोकाय</t>
  </si>
  <si>
    <t>मुड्केचुला गाउँपालिका</t>
  </si>
  <si>
    <t>ठूलीभेरी नगरपालिका ४</t>
  </si>
  <si>
    <t>डोल्पो बुद्ध गाउँपालिका</t>
  </si>
  <si>
    <t>दिनेश बुढा</t>
  </si>
  <si>
    <t>छार्काताङ्गसेन गाउँपालिका</t>
  </si>
  <si>
    <t>गुठिचौर गाउँपालिका ३</t>
  </si>
  <si>
    <t>एक पालिका एक प्राविधिकहरुको बिबरण</t>
  </si>
  <si>
    <t>पालिकाको नाम</t>
  </si>
  <si>
    <t>समुह</t>
  </si>
  <si>
    <t>सम्पर्क नं</t>
  </si>
  <si>
    <t xml:space="preserve">राजिब जैशि </t>
  </si>
  <si>
    <t>वागवानी</t>
  </si>
  <si>
    <t>गुठिचौर गाउँपालिका ४ जुम्ला</t>
  </si>
  <si>
    <t xml:space="preserve">रमेश रावत </t>
  </si>
  <si>
    <t>प्रा.स.</t>
  </si>
  <si>
    <t>खत्याड गाउँपालिका ८ मुगु</t>
  </si>
  <si>
    <t>मिना रोकाय</t>
  </si>
  <si>
    <t>एकिकृत</t>
  </si>
  <si>
    <t xml:space="preserve">बुद्धि बहादुर बुढाथोकी </t>
  </si>
  <si>
    <t>ठुलीभेरी नगरपालिका ४ डोल्पा</t>
  </si>
  <si>
    <t>भिमसेन बि.क.</t>
  </si>
  <si>
    <t>भेरी नगरपालिका १ जाजरकोट</t>
  </si>
  <si>
    <t xml:space="preserve">बालकृष्ण रोकाया </t>
  </si>
  <si>
    <t>मुडकेचुला गाउँपालिका  डोल्पा</t>
  </si>
  <si>
    <t>खड्क भण्डारी</t>
  </si>
  <si>
    <t>गुठिचौर गाउँपालिका ३ जुम्ला</t>
  </si>
  <si>
    <t>नरेश आचार्य</t>
  </si>
  <si>
    <t>चन्दननाथ नगरपालिका २ जुम्ला</t>
  </si>
  <si>
    <t xml:space="preserve">शिव केसि </t>
  </si>
  <si>
    <t>छार्काताङसोङ गाउँपालिका</t>
  </si>
  <si>
    <t xml:space="preserve">भक्तबिर केसि </t>
  </si>
  <si>
    <t>वाग्चौर नगरपालिका सल्यान</t>
  </si>
  <si>
    <t>मुडकेचुला गाउँपालिका</t>
  </si>
  <si>
    <t xml:space="preserve">श्रवन कुमार बुढा </t>
  </si>
  <si>
    <t>मुडकेचुला गाउँपालिका ९ डोल्पा</t>
  </si>
  <si>
    <t>अनु के.सी.</t>
  </si>
  <si>
    <t>पालिकामा कार्यरत प्राविधिकहरुको बिबरण</t>
  </si>
  <si>
    <t>अन्य बिज्ञ कर्मचारीहरुको बिबरण</t>
  </si>
  <si>
    <t>धर्मराज रावत</t>
  </si>
  <si>
    <t>सब.ई.</t>
  </si>
  <si>
    <t>चन्दननाथ नगरपालिका, जुम्ला</t>
  </si>
  <si>
    <t>चन्द्र शाहिला</t>
  </si>
  <si>
    <t>अ.सब.ई.</t>
  </si>
  <si>
    <t xml:space="preserve">देउरुपा </t>
  </si>
  <si>
    <t>मालि</t>
  </si>
  <si>
    <t>ङिमाछिरिङ्ग लामा</t>
  </si>
  <si>
    <t>मल उत्पादन तथा विक्री वितरणको विवरण</t>
  </si>
  <si>
    <t xml:space="preserve"> मल किसिम</t>
  </si>
  <si>
    <t>गत वर्ष ०७९/०८० को मल खपतको अवस्था (मे.टन.)</t>
  </si>
  <si>
    <t>यस वर्षको (०८०/०८१) खपतको विवरण  मे.टन</t>
  </si>
  <si>
    <t>मलको नाम</t>
  </si>
  <si>
    <t>मल मागको विवरण (मे.टन.)</t>
  </si>
  <si>
    <t>मल खपतको विवरण (मे.टन.)</t>
  </si>
  <si>
    <t xml:space="preserve">थपघट हुनुको कारण </t>
  </si>
  <si>
    <t>प्राङ्गारिक मल</t>
  </si>
  <si>
    <t>बजेट अभाव</t>
  </si>
  <si>
    <t>उर्जा,गौमन्त्र</t>
  </si>
  <si>
    <t>जैबिक/वानस्पतीक मल</t>
  </si>
  <si>
    <t>न्यू लाईट,ट्राईकोडर्मा,मेटारिजम,माईकोराईजा,एजोटोब्याक्टर,फोस्फोबुष्टर</t>
  </si>
  <si>
    <t>सि. नं</t>
  </si>
  <si>
    <t>वाली</t>
  </si>
  <si>
    <t>क्षेत्रफल( हेक्टर)</t>
  </si>
  <si>
    <t>उत्पादन( मे.टन)</t>
  </si>
  <si>
    <t>उत्पादकत्व( मे.टन प्रति हेक्टर)</t>
  </si>
  <si>
    <t>मकै</t>
  </si>
  <si>
    <t>गहुं</t>
  </si>
  <si>
    <t>आलु</t>
  </si>
  <si>
    <t>दलहन</t>
  </si>
  <si>
    <t>तेलहन</t>
  </si>
  <si>
    <t>फलफुलः स्याउ</t>
  </si>
  <si>
    <t xml:space="preserve">सुन्तलाजात </t>
  </si>
  <si>
    <t>अन्यः आंप, केरा</t>
  </si>
  <si>
    <t>२५ </t>
  </si>
  <si>
    <t>५० </t>
  </si>
  <si>
    <t>प्रमुख वालीहरूको क्षेत्रफल, उत्पादन र उत्पादकत्व</t>
  </si>
  <si>
    <t>कृषि जन्य उपजको तथ्याङ्क</t>
  </si>
  <si>
    <t>सि.नं.</t>
  </si>
  <si>
    <t>वालीको किसिम</t>
  </si>
  <si>
    <t>आ व २०७९।०८०</t>
  </si>
  <si>
    <t>आ. व. २०८०।०८१</t>
  </si>
  <si>
    <t>क्षेत्रफल/उत्पादन/उत्पादकत्व प्रतिशतमा घटीवढी</t>
  </si>
  <si>
    <t>क्षेत्रफल (हे. )</t>
  </si>
  <si>
    <t>उत्पादन (मे.टन.)</t>
  </si>
  <si>
    <t>उत्पादकत्व (मे.टन./हे.)</t>
  </si>
  <si>
    <t>a</t>
  </si>
  <si>
    <t>b</t>
  </si>
  <si>
    <t>बर्षे धान</t>
  </si>
  <si>
    <t>घैया धान</t>
  </si>
  <si>
    <t xml:space="preserve">जम्मा धान </t>
  </si>
  <si>
    <t xml:space="preserve">गहुँ </t>
  </si>
  <si>
    <t>उवा</t>
  </si>
  <si>
    <t>चिनो</t>
  </si>
  <si>
    <t>कागुनो</t>
  </si>
  <si>
    <t>दलहन वाली</t>
  </si>
  <si>
    <t>मुसुरो</t>
  </si>
  <si>
    <t>चना</t>
  </si>
  <si>
    <t>मास</t>
  </si>
  <si>
    <t>भटमास</t>
  </si>
  <si>
    <t>गहत</t>
  </si>
  <si>
    <t>केराउ</t>
  </si>
  <si>
    <t>मस्याङ</t>
  </si>
  <si>
    <t>सिल्टिङ्</t>
  </si>
  <si>
    <t>बोडी</t>
  </si>
  <si>
    <t>सिमी</t>
  </si>
  <si>
    <t>अन्य दलहन वाली</t>
  </si>
  <si>
    <t>कुल जम्मा दलहन वाली</t>
  </si>
  <si>
    <t>तेलहन वाली</t>
  </si>
  <si>
    <t>तोरि</t>
  </si>
  <si>
    <t>सर्स्यु/रायो</t>
  </si>
  <si>
    <t>आलस</t>
  </si>
  <si>
    <t>सूर्यमुखी</t>
  </si>
  <si>
    <t>कुल जम्मा तेलहन वाली</t>
  </si>
  <si>
    <t>‍औधोगिक वाली</t>
  </si>
  <si>
    <t>उखु</t>
  </si>
  <si>
    <t>कपास</t>
  </si>
  <si>
    <t>सनपाट</t>
  </si>
  <si>
    <t>बर्षे आलु</t>
  </si>
  <si>
    <t>हिउदे आलु</t>
  </si>
  <si>
    <t>जम्मा आलु</t>
  </si>
  <si>
    <t>पिडालु</t>
  </si>
  <si>
    <t>तरकारी वाली</t>
  </si>
  <si>
    <t xml:space="preserve">हिउदे तरकारी </t>
  </si>
  <si>
    <t>बर्षे तरकारी</t>
  </si>
  <si>
    <t>वेमौसमी/वशन्ते तरकारी</t>
  </si>
  <si>
    <t xml:space="preserve">जम्मा तरकारी </t>
  </si>
  <si>
    <t>तरकारी वीउ</t>
  </si>
  <si>
    <t xml:space="preserve">हिउदे फलफुल </t>
  </si>
  <si>
    <t>स्याउको कुल क्षेत्रफल</t>
  </si>
  <si>
    <t>उत्पादनशिल क्षेत्रफल</t>
  </si>
  <si>
    <t xml:space="preserve">उत्पादन मे टन </t>
  </si>
  <si>
    <t>ओखरको कुल क्षेत्रफल</t>
  </si>
  <si>
    <t>नास्पतीको कुल क्षेत्रफल</t>
  </si>
  <si>
    <t>आरुको कुल क्षेत्रफल</t>
  </si>
  <si>
    <t>आरुवखडाको कुल क्षेत्रफल</t>
  </si>
  <si>
    <t>किविको कुल क्षेत्रफल</t>
  </si>
  <si>
    <t>अन्य फलफूल विरुवाको जम्मा क्षेत्रफल</t>
  </si>
  <si>
    <t xml:space="preserve">हिउदे फलफुलको जम्मा क्षेत्रफल </t>
  </si>
  <si>
    <t xml:space="preserve">हिउदे फलफुलको जम्मा उत्पादनहिल क्षेत्रफल </t>
  </si>
  <si>
    <t>वर्षे फलफूल</t>
  </si>
  <si>
    <t>सुन्तला कुल क्षेत्रफल</t>
  </si>
  <si>
    <t>कागती कुल क्षेत्रफल</t>
  </si>
  <si>
    <t>केरा कूल क्षेत्रफल</t>
  </si>
  <si>
    <t>अनार कूल क्षेत्रफल</t>
  </si>
  <si>
    <t>मसलावाली तथा नगदे वाली</t>
  </si>
  <si>
    <t>वेसार</t>
  </si>
  <si>
    <t>लसुन</t>
  </si>
  <si>
    <t>खुर्सानी</t>
  </si>
  <si>
    <t>प्याज</t>
  </si>
  <si>
    <t>धनिया</t>
  </si>
  <si>
    <t>मौरि (घार)/मह</t>
  </si>
  <si>
    <t>ठ</t>
  </si>
  <si>
    <t>माछा (पोखरी/उत्पादन)</t>
  </si>
  <si>
    <t>ड</t>
  </si>
  <si>
    <t>कन्ने च्याउ (टनेल/उत्पादन)</t>
  </si>
  <si>
    <t>ढ</t>
  </si>
  <si>
    <t>थ्रेसर</t>
  </si>
  <si>
    <t>मकै(बर्षे)</t>
  </si>
  <si>
    <t xml:space="preserve">विभिन्न निकायहरुवाट अनुगमन गरिएको विवरण </t>
  </si>
  <si>
    <t>अनुगमन कर्मचारीको नाम</t>
  </si>
  <si>
    <t xml:space="preserve">कार्यालयको नाम </t>
  </si>
  <si>
    <t>अनुगमन गरिएको मिति (अवधि)</t>
  </si>
  <si>
    <t>अनुगमन गर्दा/गराउदा औलाएका विषयहरु</t>
  </si>
  <si>
    <t>अनुगमन कर्ताको सम्पर्क फोन</t>
  </si>
  <si>
    <t>देबिलाल सापकोटा</t>
  </si>
  <si>
    <t>शाखा अधिकृत</t>
  </si>
  <si>
    <t>मु.मं.तथा मं.प.कार्यलय,सुर्खेत</t>
  </si>
  <si>
    <t>देबिराम सुवेदी</t>
  </si>
  <si>
    <t>नायब सुब्बा</t>
  </si>
  <si>
    <t>परशुराम रावत</t>
  </si>
  <si>
    <t>प्रमुख</t>
  </si>
  <si>
    <t>एकिकृत कृषि प्रयोगशाला</t>
  </si>
  <si>
    <t>बेद प्रसाद चौलागाई</t>
  </si>
  <si>
    <t>बा.सं.बिज्ञ</t>
  </si>
  <si>
    <t>PMAMP,सुर्खेत</t>
  </si>
  <si>
    <t>तेजेन्द्र बहादुर बुढा</t>
  </si>
  <si>
    <t>उप प्रमुख</t>
  </si>
  <si>
    <t>जि.स.स.डोल्पा</t>
  </si>
  <si>
    <t>सिंचाई बजेट न्यून भएकोले आगामी Planning मा बजेट बढाउनु पर्ने</t>
  </si>
  <si>
    <t>श्याम बहादुर रोकाय</t>
  </si>
  <si>
    <t>०८१/०१/१५</t>
  </si>
  <si>
    <t>देबी घर्ती</t>
  </si>
  <si>
    <t>त्रिपुरासुन्दरी नगरपालिका</t>
  </si>
  <si>
    <t>दामोदर ज्ञावली</t>
  </si>
  <si>
    <t>स.प्र.जि.अ.</t>
  </si>
  <si>
    <t>जिल्ला प्रशासन कार्यालय,डोल्पा</t>
  </si>
  <si>
    <t>भीम प्रसाद बोहोरा</t>
  </si>
  <si>
    <t>अध्यक्ष</t>
  </si>
  <si>
    <t>चंखलाल थापा</t>
  </si>
  <si>
    <t>पदम बुढा</t>
  </si>
  <si>
    <t xml:space="preserve">आ.व. २०८०/०८१ को वार्षिक कार्यक्रमवाट वितरण गरिएको राहात  </t>
  </si>
  <si>
    <t>विनियोजन वजेट रु.हजारमा</t>
  </si>
  <si>
    <t>लाभान्वित कृषक घरधुरी संख्या</t>
  </si>
  <si>
    <t>राहतको किसिम</t>
  </si>
  <si>
    <t>एकाई गोटा/ संख्या/ हे/मे.टन.</t>
  </si>
  <si>
    <t>जम्मा राहत खर्च रकम रु. हजारमा</t>
  </si>
  <si>
    <t>सेवाग्राहीको प्रतिक्रिया</t>
  </si>
  <si>
    <t>डोल्पा(गोरे रोका)</t>
  </si>
  <si>
    <t>नगद</t>
  </si>
  <si>
    <t>२०८१/३/१५ आएको अबिरल बर्षाका कारण बाढी आएरथवाङ्ग गा.पा.४ निवासी श्री गोरे रोकाले ठूलीभेरी न.पा.३ दुनै डोल्पामा लिएको ५ रोपनी जग्गामा लगाएको आलु,काउली,प्याज जस्ता तरकारी बगाएको</t>
  </si>
  <si>
    <t xml:space="preserve">चर्किएको घाउमा मलम लगाउनु भा छ </t>
  </si>
  <si>
    <t>प्रोत्साहन कार्यक्रम विवरण</t>
  </si>
  <si>
    <t>प्रोत्साहन/पुरस्कार प्राप्त गर्ने कृषकहरुको विवरण</t>
  </si>
  <si>
    <t>ठेगाना</t>
  </si>
  <si>
    <t>प्रोत्साहत/पुरस्कार प्राप्त गर्ने विधा नाम</t>
  </si>
  <si>
    <t>कुल खेती गरिएको क्षेत्र (हे/ संख्या)</t>
  </si>
  <si>
    <t>विक्रि वितरण जम्मा (संख्या/मेटन)</t>
  </si>
  <si>
    <t xml:space="preserve">वार्षिक कारोवार रकम रु हजारमा </t>
  </si>
  <si>
    <t xml:space="preserve">विभिन्न विदामा पुरस्कार प्राप्त गर्नेहरुको विवरण </t>
  </si>
  <si>
    <t>मुख्य मन्त्री उत्कृष्ट कृषक पुरस्कार</t>
  </si>
  <si>
    <t>I</t>
  </si>
  <si>
    <t>श्री भानमती कार्की</t>
  </si>
  <si>
    <t>ठूलीभेरी न.पा.-१०</t>
  </si>
  <si>
    <t>मौरी पालन</t>
  </si>
  <si>
    <t>५० घार</t>
  </si>
  <si>
    <t>द्वितीय</t>
  </si>
  <si>
    <t>II</t>
  </si>
  <si>
    <t>श्री श्रीकर्ण बोहरा</t>
  </si>
  <si>
    <t>त्रिपुरासुन्दरी न.पा.-४</t>
  </si>
  <si>
    <t>स्याउ खेती</t>
  </si>
  <si>
    <t>75 बोट</t>
  </si>
  <si>
    <t>तृतीय</t>
  </si>
  <si>
    <t>III</t>
  </si>
  <si>
    <t>श्री जुध्द बहादुर रोकाय</t>
  </si>
  <si>
    <t>ठूलीभेरी न.पा.-१</t>
  </si>
  <si>
    <t>303 बोट</t>
  </si>
  <si>
    <t>प्रथम</t>
  </si>
  <si>
    <t>हालसम्ममा कार्यालयको स्वामित्वमा रहेको चल अचर सम्पतीको विवरण</t>
  </si>
  <si>
    <t>चल अचल सम्पतीको नाम</t>
  </si>
  <si>
    <t xml:space="preserve">क्षेत्रफल/संख्या </t>
  </si>
  <si>
    <t xml:space="preserve">स्वामित्व/जिम्मेवारी चालकको नाम </t>
  </si>
  <si>
    <t>खरिद तथा हस्तान्तरण मिति</t>
  </si>
  <si>
    <t xml:space="preserve">हालको अवस्था </t>
  </si>
  <si>
    <t>जग्गा</t>
  </si>
  <si>
    <t>कार्यालय भवन</t>
  </si>
  <si>
    <t>1(१९६.२५ ब.मी.)</t>
  </si>
  <si>
    <t>गोर बहादुर बुढा(स्टोर किपर)</t>
  </si>
  <si>
    <t>प्रयोग भैरहेको</t>
  </si>
  <si>
    <t>अन्य भवन</t>
  </si>
  <si>
    <t>1(१68.09 ब.मी.)</t>
  </si>
  <si>
    <t>चार पाङ्ग्रे गाडी</t>
  </si>
  <si>
    <t>मोटरसाईकल</t>
  </si>
  <si>
    <t>२०७६(क.प्र.०२००१ब२११)२०७८(क.प्र.०२००१ब५२२)</t>
  </si>
  <si>
    <t>स्कुटी</t>
  </si>
  <si>
    <t>जेनेरेटर</t>
  </si>
  <si>
    <t>लिलाम गर्नु पर्ने</t>
  </si>
  <si>
    <t>पानी फिल्टर</t>
  </si>
  <si>
    <t>ललित बहादुर बिष्ट(का.स.)</t>
  </si>
  <si>
    <t>सिलिण्डर ग्यास</t>
  </si>
  <si>
    <t>सम्पन्न तालिमको विवरण</t>
  </si>
  <si>
    <t>लक्षित तालिमको संख्या</t>
  </si>
  <si>
    <t>सम्पन्न तालिमको संख्या</t>
  </si>
  <si>
    <t>लाभान्वित जनसंख्या</t>
  </si>
  <si>
    <t>दलित</t>
  </si>
  <si>
    <t xml:space="preserve">जनजाती </t>
  </si>
  <si>
    <t>अन्य</t>
  </si>
  <si>
    <t>पुरुष</t>
  </si>
  <si>
    <t>प्राङगारिक उत्पादन तथा सामुहिक प्रमाणीकरणका लागि उत्पादनका लागि PGS and ICS</t>
  </si>
  <si>
    <t>जवान</t>
  </si>
  <si>
    <t xml:space="preserve"> तरकारी तथा खाधान्न वालीको बीउ उत्पादन, भण्डारण, प्रशोधन तथा वजारिकरण </t>
  </si>
  <si>
    <t xml:space="preserve">सुन्तला अदुवा र स्याउ वालीमा प्राङगारिक कृषक पाठशाला सञ्चालनका लागि प्राबिधिक कर्मचारीलाइ TOT  तालिम </t>
  </si>
  <si>
    <t>प्राबिधिक कर्मचारीहरुलाई प्रशिक्षक प्रशिक्षण तालिम</t>
  </si>
  <si>
    <t>जलवायु परिवर्तनले कृषि क्षेत्रमा परेको प्रभाव र अस।र न्इनिकरण</t>
  </si>
  <si>
    <t>PLMBIS</t>
  </si>
  <si>
    <t>आधारभूत सेवाकालीन तालिम</t>
  </si>
  <si>
    <t xml:space="preserve">कृषि पशुपन्छी तथा जडिबुटी विमा अभिकर्ता तालिम </t>
  </si>
  <si>
    <t>प्लाष्टिक घरमा तरकारी खेती प्रबिधि</t>
  </si>
  <si>
    <t>तरकारी खाद्यान्न र फलफूल वालीमा लाग्ने प्रमुख रोग किरा पहिचान तथा ब्यवस्थापन</t>
  </si>
  <si>
    <t>स्थाननीय तहमा कार्यरत कर्मचारीहरुलाई योजना तर्जुमा तथ्याङ्क ब्यवस्थापन तथा कार्यबिधि निर्माण</t>
  </si>
  <si>
    <t>,,                 ,,</t>
  </si>
  <si>
    <t>सुन्तला अदुवा र स्याउ वालीमा प्राङगारिक कृषक पाठशाला सञ्चालनका लागि प्राबिधिक कर्मचारीलाइ TOT  तालिम (१२ कार्य दिन)</t>
  </si>
  <si>
    <t>कृषि क्षेत्रमा बिकास भएका नविनतम खेती प्रबिधि</t>
  </si>
  <si>
    <t xml:space="preserve">रैथाने वालीको खेती प्रबर्दधन तथा बिभिन्न खाद्य परिकार तयारी </t>
  </si>
  <si>
    <t>हिउँदे फलफूलको नर्सरी ब्यवस्थापन</t>
  </si>
  <si>
    <t>स्याउ तथा ओखर ब्यावसायिक खेती गरिरहेका ब्यावसायीहरुलाई ब्यावसायिक स्याउ थता ओखर खेती सम्वन्धी तालिम</t>
  </si>
  <si>
    <t>तालिम सम्बन्धी बिबरण</t>
  </si>
  <si>
    <t>तालिम संचालन गर्ने संस्था</t>
  </si>
  <si>
    <t>कृषि प्रबिधि प्रबर्द्धन तथा प्रशिक्षण केन्द्र सुर्खेत</t>
  </si>
  <si>
    <t>Integrating Geospatial Technologies in Climate-Smart Agriculture Planning and Management in South Asia’ बिषयक Training Workshop</t>
  </si>
  <si>
    <t>मिनि पावर टिलर,पावर टिलर तथा थ्रेसर मर्मत संभार बिषयक कृषक तालिम</t>
  </si>
  <si>
    <t>,,             ,,</t>
  </si>
  <si>
    <t>कार्यक्रम/ क्रियाकलापहरुको विवरण</t>
  </si>
  <si>
    <t>साझेदारी निकायको नाम</t>
  </si>
  <si>
    <t>साझेदारी गरिएको रकम रु</t>
  </si>
  <si>
    <t>निर्देशनालय कार्यालयको साझेदारी रकम रु</t>
  </si>
  <si>
    <t>जम्मा लगानी रकम रु</t>
  </si>
  <si>
    <t xml:space="preserve">कार्यक्रम संचालन गरिएको पालिका </t>
  </si>
  <si>
    <t>कार्यक्रमवाट भएको/ हुने उपलव्धीहरु</t>
  </si>
  <si>
    <t>रोजगारी श्रजना भएको संख्या</t>
  </si>
  <si>
    <t>च्याउ खेती प्रबर्द्धन</t>
  </si>
  <si>
    <t>ठुलीभेरी नगरपालिका वार्ड नं.२,३ र ७ तथा त्रिपुरासुन्दरी नगरपालिका वार्ड नं.2</t>
  </si>
  <si>
    <t>त्रिपुरासुन्दरी नगरपालिका र ठुलीभेरी नगरपालिका</t>
  </si>
  <si>
    <t>२० जना महिला कृषकहरुले सिजनल रोफजगारी पाएको</t>
  </si>
  <si>
    <t xml:space="preserve">झण्डै ४ क्वीण्टल च्याउ बजारमा आई २ लाख जति आम्दानी भएको </t>
  </si>
  <si>
    <t>साझेदारीमा संचालित कार्यक्रम</t>
  </si>
  <si>
    <t>कार्यालयको प्रयासबाट गरिएको नविनतम तथा अन्य उल्लेखनीय कार्यक्रमहरू (निर्धारित लक्ष वाहेकको )</t>
  </si>
  <si>
    <t>कार्यक्रमको नाम</t>
  </si>
  <si>
    <t>कार्यालयको प्रयास</t>
  </si>
  <si>
    <t>राहत बितरण (रु ५०००)</t>
  </si>
  <si>
    <t>२०८१/३/१५ आएको अबिरल बर्षाका कारण बाढी आएर थवाङ्ग गा.पा.४ निवासी श्री गोरे रोकाले ठूलीभेरी न.पा.३ दुनै डोल्पामा लिएको ५ रोपनी जग्गामा लगाएको आलु,काउली,प्याज जस्ता तरकारी बगाएको</t>
  </si>
  <si>
    <t>स्थलगत तालिम</t>
  </si>
  <si>
    <t>स्याउ बगैंचा ब्यवस्थापन काँटछाँट गर्न सिकाई बगैंचा ब्यवस्थापन गर्न लगाएको</t>
  </si>
  <si>
    <t>बगैंचा रेखाङ्कन</t>
  </si>
  <si>
    <t>स्याउ तथा ओखर बगैचा स्थापना गर्न ईच्छुक कृषकहरुको बगैचा रेखाङ्कन गरी बिरुवा रोप्न लगाएको</t>
  </si>
  <si>
    <t>शिविर संचालन</t>
  </si>
  <si>
    <t>एकिकृत प्रयोगशालासँग समन्वय गरी एक पटक माटो शिबिर संचालन गरी जिल्लाको माटोको स्वास्थता परीक्षण गरिएको</t>
  </si>
  <si>
    <r>
      <t>विगतका कार्यक्रमहरुवाट परेको असर</t>
    </r>
    <r>
      <rPr>
        <b/>
        <sz val="11"/>
        <color rgb="FF000000"/>
        <rFont val="Kalimati"/>
        <charset val="1"/>
      </rPr>
      <t xml:space="preserve"> (</t>
    </r>
    <r>
      <rPr>
        <b/>
        <sz val="11"/>
        <color rgb="FF000000"/>
        <rFont val="High Tower Text"/>
        <family val="1"/>
      </rPr>
      <t>Effect)</t>
    </r>
    <r>
      <rPr>
        <b/>
        <sz val="11"/>
        <color rgb="FF000000"/>
        <rFont val="Kalimati"/>
        <charset val="1"/>
      </rPr>
      <t xml:space="preserve"> र प्रभावहरु (</t>
    </r>
    <r>
      <rPr>
        <b/>
        <sz val="11"/>
        <color rgb="FF000000"/>
        <rFont val="High Tower Text"/>
        <family val="1"/>
      </rPr>
      <t>Empact)</t>
    </r>
  </si>
  <si>
    <t>असर:</t>
  </si>
  <si>
    <r>
      <t>•</t>
    </r>
    <r>
      <rPr>
        <sz val="11"/>
        <color rgb="FF000000"/>
        <rFont val="Kalimati"/>
        <charset val="1"/>
      </rPr>
      <t>बिगतका बर्षहरुमा निर्माण भएका प्रिफ्याव प्रबिधिका कोल्ड स्टोर थ्रिफेज लाईनका अभावले प्रयोगमा नआउदा जनगुनासो बढेको</t>
    </r>
  </si>
  <si>
    <r>
      <t>•</t>
    </r>
    <r>
      <rPr>
        <sz val="11"/>
        <color rgb="FF000000"/>
        <rFont val="Kalimati"/>
        <charset val="1"/>
      </rPr>
      <t>बिगत बर्षहरुमा निर्माण भएका हाईटेक नर्सरीहरु प्रयोगमा नआउदा जनगुनासो बढ्नुका साथै अख्तियारमा मुद्दा परेको</t>
    </r>
  </si>
  <si>
    <t>प्रभाव:</t>
  </si>
  <si>
    <r>
      <t>•</t>
    </r>
    <r>
      <rPr>
        <sz val="11"/>
        <color rgb="FF000000"/>
        <rFont val="Kalimati"/>
        <charset val="1"/>
      </rPr>
      <t>तरकारी खेतीबाट कृषकहरुले रोजगारी प्राप्त गर्नुका साथै वजारका उपभोक्ताले तरकारी उपभोग गर्न पाएका छन् भने कृषकको आम्दानी बृद्धि भएको</t>
    </r>
  </si>
  <si>
    <r>
      <t>•</t>
    </r>
    <r>
      <rPr>
        <sz val="11"/>
        <color rgb="FF000000"/>
        <rFont val="Kalimati"/>
        <charset val="1"/>
      </rPr>
      <t>स्याउ र ओखरको क्षेत्र बिस्तार हुनुका साथै उत्पादन बजारमा आउन थालेको र यसबाट कृषकको आयमा बृद्धि भएङ्को</t>
    </r>
  </si>
  <si>
    <r>
      <t>•</t>
    </r>
    <r>
      <rPr>
        <sz val="11"/>
        <color rgb="FF000000"/>
        <rFont val="Kalimati"/>
        <charset val="1"/>
      </rPr>
      <t>सिंचाई क्षेत्र बृद्धि भै उत्पादनमा बृद्धि आएको</t>
    </r>
  </si>
  <si>
    <t xml:space="preserve">कार्यक्रम संचालनबाट भएको सिकाईः </t>
  </si>
  <si>
    <r>
      <t>•</t>
    </r>
    <r>
      <rPr>
        <sz val="11"/>
        <color rgb="FF000000"/>
        <rFont val="Kalimati"/>
        <charset val="1"/>
      </rPr>
      <t xml:space="preserve">समयमै प्रपोजल आह्वान गर्नु पर्ने </t>
    </r>
  </si>
  <si>
    <r>
      <t>•</t>
    </r>
    <r>
      <rPr>
        <sz val="11"/>
        <color rgb="FF000000"/>
        <rFont val="Kalimati"/>
        <charset val="1"/>
      </rPr>
      <t>मंशिर सम्म कार्यक्रम संझौता गरि सक्नु पर्ने</t>
    </r>
  </si>
  <si>
    <r>
      <t>•</t>
    </r>
    <r>
      <rPr>
        <sz val="11"/>
        <color rgb="FF000000"/>
        <rFont val="Kalimati"/>
        <charset val="1"/>
      </rPr>
      <t>सरकारी फार्मबाट बीउ बेर्ना खरिद गर्दा भरपर्दो हुने</t>
    </r>
  </si>
  <si>
    <r>
      <t>•</t>
    </r>
    <r>
      <rPr>
        <sz val="11"/>
        <color rgb="FF000000"/>
        <rFont val="Kalimati"/>
        <charset val="1"/>
      </rPr>
      <t>प्रस्ताव भेरिफिकेशन गर्दा सही किसानको पहिचान गर्नु पर्ने</t>
    </r>
  </si>
  <si>
    <r>
      <t>•</t>
    </r>
    <r>
      <rPr>
        <sz val="11"/>
        <color rgb="FF000000"/>
        <rFont val="Kalimati"/>
        <charset val="1"/>
      </rPr>
      <t>प्रभाकारी रुपमा कार्यक्रम अनुगमन गरिनु पर्ने</t>
    </r>
  </si>
  <si>
    <t>कार्यक्रम संचालनमा देखिएका सकारात्मक पक्षहरुः</t>
  </si>
  <si>
    <r>
      <t>§</t>
    </r>
    <r>
      <rPr>
        <sz val="11"/>
        <color rgb="FF000000"/>
        <rFont val="Kalimati"/>
        <charset val="1"/>
      </rPr>
      <t>१०० जति जमिनमा फलफूलको क्षेत्र बिस्तार भएको</t>
    </r>
  </si>
  <si>
    <r>
      <t>§</t>
    </r>
    <r>
      <rPr>
        <sz val="11"/>
        <color rgb="FF000000"/>
        <rFont val="Kalimati"/>
        <charset val="1"/>
      </rPr>
      <t>२ वटा कोल्ड स्टोर निर्माण भएको</t>
    </r>
  </si>
  <si>
    <r>
      <t>§</t>
    </r>
    <r>
      <rPr>
        <sz val="11"/>
        <color rgb="FF000000"/>
        <rFont val="Kalimati"/>
        <charset val="1"/>
      </rPr>
      <t>तरकारी खेतीबाट कृषकहरुको आय बृद्धि भएको</t>
    </r>
  </si>
  <si>
    <r>
      <t>§</t>
    </r>
    <r>
      <rPr>
        <sz val="11"/>
        <color rgb="FF000000"/>
        <rFont val="Kalimati"/>
        <charset val="1"/>
      </rPr>
      <t>कृषकका छोराछोरी बोर्डिङ्ग स्कुल पढ्न थालेको</t>
    </r>
  </si>
  <si>
    <r>
      <t>§</t>
    </r>
    <r>
      <rPr>
        <sz val="11"/>
        <color rgb="FF000000"/>
        <rFont val="Kalimati"/>
        <charset val="1"/>
      </rPr>
      <t>कृषकमा कृषि पेशा प्रति सकारात्मक सोच पैदा भएको</t>
    </r>
  </si>
  <si>
    <r>
      <t>§</t>
    </r>
    <r>
      <rPr>
        <sz val="11"/>
        <color rgb="FF000000"/>
        <rFont val="Kalimati"/>
        <charset val="1"/>
      </rPr>
      <t>ब्यावसायिक खेती प्रति कृषकहरु आकर्सित भएको</t>
    </r>
  </si>
  <si>
    <r>
      <t>§</t>
    </r>
    <r>
      <rPr>
        <sz val="11"/>
        <color rgb="FF000000"/>
        <rFont val="Kalimati"/>
        <charset val="1"/>
      </rPr>
      <t>प्राङ्गारिक खेतीबाट तुलनात्मक फाईदाको महत्व कृषकहरुले बुझ्दै जान थालेको</t>
    </r>
  </si>
  <si>
    <t>समस्या सम्वन्धि विबरण</t>
  </si>
  <si>
    <t>आयोजना कार्यान्वयनमा देखिएका मुख्य मुख्य समस्याहरु</t>
  </si>
  <si>
    <t>समस्या देखा पर्नुको कारण</t>
  </si>
  <si>
    <t>समस्या समाधान गर्न गरिएको प्रयास</t>
  </si>
  <si>
    <t>समस्या समाधानका लागि सुझाव</t>
  </si>
  <si>
    <t>आवश्यक्ता बिनाका सिंचाई  योजना</t>
  </si>
  <si>
    <r>
      <t>जिल्लासँग समन्वय नभै</t>
    </r>
    <r>
      <rPr>
        <sz val="11"/>
        <color rgb="FF000000"/>
        <rFont val="Arial"/>
        <family val="2"/>
      </rPr>
      <t xml:space="preserve"> TOP to Buttom approach p.system</t>
    </r>
    <r>
      <rPr>
        <sz val="11"/>
        <color rgb="FF000000"/>
        <rFont val="Kalimati"/>
        <charset val="1"/>
      </rPr>
      <t>बाट कार्यक्रम स्वीकृत हुनु</t>
    </r>
  </si>
  <si>
    <r>
      <t>Public</t>
    </r>
    <r>
      <rPr>
        <sz val="11"/>
        <color rgb="FF000000"/>
        <rFont val="Kalimati"/>
        <charset val="1"/>
      </rPr>
      <t xml:space="preserve"> भेला गराउँदा आवश्यक्ता छैन भनि उपभोक्ता समिति गठन नगरेको</t>
    </r>
  </si>
  <si>
    <r>
      <t xml:space="preserve">माथिल्लो निकायबाट </t>
    </r>
    <r>
      <rPr>
        <sz val="11"/>
        <color rgb="FF000000"/>
        <rFont val="Arial"/>
        <family val="2"/>
      </rPr>
      <t>Planning</t>
    </r>
    <r>
      <rPr>
        <sz val="11"/>
        <color rgb="FF000000"/>
        <rFont val="Kalimati"/>
        <charset val="1"/>
      </rPr>
      <t xml:space="preserve"> को समयमा जिल्लाको राय लिई कार्यक्रम स्वीकृत भएमा यस्ता समस्याका समाधान सहजै हुने</t>
    </r>
  </si>
  <si>
    <t>कार्यक्रम संचालन नहुनु</t>
  </si>
  <si>
    <t>शिक्षाको अभाव</t>
  </si>
  <si>
    <t>प्रस्ताव स्वीकृत भै संझौता भैसकेपछी पटक पटक कृषक तथा समूह सहकारी भेट गरी सझाव दिएको</t>
  </si>
  <si>
    <t>किसानको सोचमा परिवर्तन ल्याउनु पर्ने जनचेतनामा सुधार ल्याउनु पर्ने</t>
  </si>
  <si>
    <t>फलफूल क्षेत्र बिस्तारमा समस्या</t>
  </si>
  <si>
    <t>डिभिजन बन कार्यालयले नि:शुल्ब बितरण गर्नु</t>
  </si>
  <si>
    <t xml:space="preserve"> केही बिरुवा नि:शुल्क बितरण गरेको</t>
  </si>
  <si>
    <t>प्रदेश कार्यालयले गर्ने एकै प्रकृतिका कार्यको नर्मश एकरुपता हुनु पर्ने</t>
  </si>
  <si>
    <t>अनुगमन समस्या</t>
  </si>
  <si>
    <t>भौगोलिक बिकताका साथै सवारी साधनको अभाव</t>
  </si>
  <si>
    <t>भएको श्रोत साधनको प्रयोग तथा पैदल यात्राबाट पनि अनुगमन गरिएको</t>
  </si>
  <si>
    <t>डोल्पा जिल्ला पनि सडक संजालमा जोडि सकिएकोले कार्यक्रम संचालनमा प्रभावकारिता ल्याउन एक चारपाङ्ग्रे सवारी साधनको ब्यवस्था गरिनु पर्ने</t>
  </si>
  <si>
    <t>दैनिक प्रशासनिक तथा लेखाका कामकाजमा बाधा पर्नु</t>
  </si>
  <si>
    <t>केन्द्रिय प्रसारणलाईन तथा जिल्ला भित्रको स्थानीय बिधुत लाईन नियमित नहुनु</t>
  </si>
  <si>
    <t>भएका पुराना सोलार प्यानल तथा ब्याट्री प्रयोगमा ल्याएको</t>
  </si>
  <si>
    <t>पुरानो ईन्भटर पनि अषाढ महिनामा जलेकोले एक सोलार सेट जडानका लागि बजेट ब्यवस्था हुन सकेमा कार्य संचालनमा सहजता आउन सक्ने ।</t>
  </si>
  <si>
    <t>जनशक्तिको अभाव</t>
  </si>
  <si>
    <t>लोकसेवा बाट पदपूर्ती नहुनु</t>
  </si>
  <si>
    <t>मागबकृती फाराम भरी पठाएको</t>
  </si>
  <si>
    <t>मन्त्रालयले पनि बेलैमा पहल गरि दिनु पर्ने</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</si>
</sst>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4000439]0"/>
    <numFmt numFmtId="165" formatCode="0.000"/>
    <numFmt numFmtId="166" formatCode="[$-4000439]0.00"/>
    <numFmt numFmtId="167" formatCode="[$-4000439]0.###"/>
    <numFmt numFmtId="168" formatCode="[$-4000439]0.##"/>
    <numFmt numFmtId="169" formatCode="[$-4000439]0.#"/>
    <numFmt numFmtId="170" formatCode="0.0"/>
    <numFmt numFmtId="171" formatCode="[$-4000439]0.0"/>
    <numFmt numFmtId="172" formatCode="0.0000"/>
    <numFmt numFmtId="173" formatCode="[$-4000000]mm/dd/yyyy"/>
  </numFmts>
  <fonts count="45">
    <font>
      <sz val="11"/>
      <color theme="1"/>
      <name val="Calibri"/>
      <family val="2"/>
      <scheme val="minor"/>
    </font>
    <font>
      <sz val="18"/>
      <name val="Kalimati"/>
      <charset val="1"/>
    </font>
    <font>
      <sz val="9"/>
      <name val="Kalimati"/>
      <charset val="1"/>
    </font>
    <font>
      <sz val="10"/>
      <name val="Kalimati"/>
      <charset val="1"/>
    </font>
    <font>
      <sz val="8"/>
      <name val="Kalimati"/>
      <charset val="1"/>
    </font>
    <font>
      <b/>
      <sz val="11"/>
      <color rgb="FFFF0000"/>
      <name val="Kalimati"/>
      <charset val="1"/>
    </font>
    <font>
      <sz val="8"/>
      <color theme="1"/>
      <name val="Kalimati"/>
      <charset val="1"/>
    </font>
    <font>
      <sz val="7"/>
      <name val="Kalimati"/>
      <charset val="1"/>
    </font>
    <font>
      <b/>
      <sz val="8"/>
      <color theme="1"/>
      <name val="Kalimati"/>
      <charset val="1"/>
    </font>
    <font>
      <sz val="8"/>
      <color theme="1"/>
      <name val="Calibri"/>
      <family val="2"/>
      <scheme val="minor"/>
    </font>
    <font>
      <b/>
      <sz val="8"/>
      <name val="Kalimati"/>
      <charset val="1"/>
    </font>
    <font>
      <sz val="10"/>
      <name val="Arial"/>
      <family val="2"/>
    </font>
    <font>
      <b/>
      <sz val="11"/>
      <name val="Kalimati"/>
      <charset val="1"/>
    </font>
    <font>
      <b/>
      <sz val="9"/>
      <name val="Kalimati"/>
      <charset val="1"/>
    </font>
    <font>
      <sz val="9"/>
      <color theme="1"/>
      <name val="Kalimati"/>
      <charset val="1"/>
    </font>
    <font>
      <sz val="10"/>
      <color theme="1"/>
      <name val="Kalimati"/>
      <charset val="1"/>
    </font>
    <font>
      <sz val="12"/>
      <name val="Kalimati"/>
      <charset val="1"/>
    </font>
    <font>
      <b/>
      <sz val="10"/>
      <name val="Kalimati"/>
      <charset val="1"/>
    </font>
    <font>
      <sz val="11"/>
      <color theme="1"/>
      <name val="Kalimati"/>
      <charset val="1"/>
    </font>
    <font>
      <b/>
      <sz val="12"/>
      <color rgb="FFC00000"/>
      <name val="Kalimati"/>
      <charset val="1"/>
    </font>
    <font>
      <b/>
      <sz val="9"/>
      <color theme="1"/>
      <name val="Kalimati"/>
      <charset val="1"/>
    </font>
    <font>
      <b/>
      <sz val="11"/>
      <color theme="1"/>
      <name val="Kalimati"/>
      <charset val="1"/>
    </font>
    <font>
      <b/>
      <sz val="10"/>
      <color theme="1"/>
      <name val="Kalimati"/>
      <charset val="1"/>
    </font>
    <font>
      <sz val="10"/>
      <color theme="1"/>
      <name val="Calibri"/>
      <family val="2"/>
      <scheme val="minor"/>
    </font>
    <font>
      <sz val="10"/>
      <color rgb="FF000000"/>
      <name val="Kalimati"/>
      <charset val="1"/>
    </font>
    <font>
      <sz val="11"/>
      <name val="Kalimati"/>
      <charset val="1"/>
    </font>
    <font>
      <b/>
      <shadow/>
      <sz val="11"/>
      <color rgb="FF000000"/>
      <name val="Kalimati"/>
      <charset val="1"/>
    </font>
    <font>
      <shadow/>
      <sz val="11"/>
      <color rgb="FF000000"/>
      <name val="Kalimati"/>
      <charset val="1"/>
    </font>
    <font>
      <sz val="11"/>
      <color rgb="FF002060"/>
      <name val="Kalimati"/>
      <charset val="1"/>
    </font>
    <font>
      <sz val="11"/>
      <color rgb="FF000000"/>
      <name val="Arial"/>
      <family val="2"/>
    </font>
    <font>
      <sz val="11"/>
      <name val="Arial"/>
      <family val="2"/>
    </font>
    <font>
      <sz val="11"/>
      <color rgb="FF000000"/>
      <name val="Kalimati"/>
      <charset val="1"/>
    </font>
    <font>
      <sz val="11"/>
      <color rgb="FF000000"/>
      <name val="Kaliamti"/>
    </font>
    <font>
      <b/>
      <sz val="11"/>
      <color rgb="FF000000"/>
      <name val="Mangal"/>
      <family val="1"/>
    </font>
    <font>
      <shadow/>
      <sz val="11"/>
      <color rgb="FF000000"/>
      <name val="Kaliamti"/>
    </font>
    <font>
      <u/>
      <sz val="11"/>
      <color theme="10"/>
      <name val="Calibri"/>
      <family val="2"/>
      <scheme val="minor"/>
    </font>
    <font>
      <u/>
      <sz val="9"/>
      <color theme="10"/>
      <name val="Kalimati"/>
      <charset val="1"/>
    </font>
    <font>
      <sz val="9"/>
      <color rgb="FF000000"/>
      <name val="Kalimati"/>
      <charset val="1"/>
    </font>
    <font>
      <u/>
      <sz val="11"/>
      <color theme="10"/>
      <name val="Kalimati"/>
      <charset val="1"/>
    </font>
    <font>
      <u/>
      <sz val="11"/>
      <color rgb="FF0000FF"/>
      <name val="Kalimati"/>
      <charset val="1"/>
    </font>
    <font>
      <sz val="11"/>
      <color rgb="FFED7D31"/>
      <name val="Kalimati"/>
      <charset val="1"/>
    </font>
    <font>
      <sz val="11"/>
      <color rgb="FFFF0000"/>
      <name val="Kalimati"/>
      <charset val="1"/>
    </font>
    <font>
      <sz val="11"/>
      <color indexed="8"/>
      <name val="Calibri"/>
      <family val="2"/>
      <scheme val="minor"/>
    </font>
    <font>
      <b/>
      <sz val="11"/>
      <color rgb="FF000000"/>
      <name val="Kalimati"/>
      <charset val="1"/>
    </font>
    <font>
      <b/>
      <sz val="11"/>
      <color rgb="FF000000"/>
      <name val="High Tower Text"/>
      <family val="1"/>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style="medium">
        <color rgb="FFFFFFFF"/>
      </left>
      <right/>
      <top/>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right style="medium">
        <color indexed="64"/>
      </right>
      <top/>
      <bottom style="medium">
        <color indexed="64"/>
      </bottom>
      <diagonal/>
    </border>
    <border>
      <left style="thin">
        <color indexed="64"/>
      </left>
      <right/>
      <top/>
      <bottom/>
      <diagonal/>
    </border>
  </borders>
  <cellStyleXfs count="6">
    <xf numFmtId="0" fontId="0" fillId="0" borderId="0"/>
    <xf numFmtId="0" fontId="11" fillId="0" borderId="0"/>
    <xf numFmtId="0" fontId="11" fillId="0" borderId="0"/>
    <xf numFmtId="0" fontId="11" fillId="0" borderId="0"/>
    <xf numFmtId="0" fontId="35" fillId="0" borderId="0" applyNumberFormat="0" applyFill="0" applyBorder="0" applyAlignment="0" applyProtection="0"/>
    <xf numFmtId="0" fontId="42" fillId="0" borderId="0"/>
  </cellStyleXfs>
  <cellXfs count="514">
    <xf numFmtId="0" fontId="0" fillId="0" borderId="0" xfId="0"/>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164" fontId="2" fillId="0" borderId="3" xfId="0" applyNumberFormat="1" applyFont="1" applyBorder="1" applyAlignment="1">
      <alignment horizontal="center"/>
    </xf>
    <xf numFmtId="164" fontId="2" fillId="0" borderId="3"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2" fontId="6" fillId="0" borderId="3" xfId="0" applyNumberFormat="1" applyFont="1" applyBorder="1" applyAlignment="1">
      <alignment horizontal="center" vertical="center" wrapText="1"/>
    </xf>
    <xf numFmtId="166" fontId="6" fillId="0" borderId="3" xfId="0" applyNumberFormat="1" applyFont="1" applyBorder="1" applyAlignment="1">
      <alignment horizontal="center" vertical="center" wrapText="1"/>
    </xf>
    <xf numFmtId="2" fontId="8" fillId="3" borderId="3" xfId="0" applyNumberFormat="1"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165" fontId="6" fillId="4" borderId="3" xfId="0" applyNumberFormat="1" applyFont="1" applyFill="1" applyBorder="1" applyAlignment="1">
      <alignment horizontal="center" vertical="center" wrapText="1"/>
    </xf>
    <xf numFmtId="164" fontId="3" fillId="0" borderId="3" xfId="2" applyNumberFormat="1" applyFont="1" applyBorder="1" applyAlignment="1">
      <alignment horizontal="left" vertical="center" wrapText="1"/>
    </xf>
    <xf numFmtId="0" fontId="3" fillId="0" borderId="3" xfId="0" applyFont="1" applyBorder="1" applyAlignment="1">
      <alignment horizontal="center" vertical="center" wrapText="1"/>
    </xf>
    <xf numFmtId="2" fontId="3" fillId="0" borderId="3" xfId="3" applyNumberFormat="1" applyFont="1" applyBorder="1" applyAlignment="1">
      <alignment horizontal="left" vertical="center" wrapText="1"/>
    </xf>
    <xf numFmtId="0" fontId="15" fillId="0" borderId="3" xfId="0" applyFont="1" applyBorder="1" applyAlignment="1">
      <alignment horizontal="left" vertical="top" wrapText="1"/>
    </xf>
    <xf numFmtId="164" fontId="3" fillId="0" borderId="3" xfId="0" applyNumberFormat="1" applyFont="1" applyBorder="1" applyAlignment="1">
      <alignment horizontal="center" vertical="center" wrapText="1"/>
    </xf>
    <xf numFmtId="0" fontId="15" fillId="0" borderId="3" xfId="0" applyFont="1" applyBorder="1" applyAlignment="1">
      <alignment vertical="center"/>
    </xf>
    <xf numFmtId="0" fontId="15" fillId="0" borderId="3" xfId="0" applyFont="1" applyBorder="1" applyAlignment="1">
      <alignment horizontal="center" vertical="center"/>
    </xf>
    <xf numFmtId="0" fontId="15" fillId="0" borderId="3" xfId="0" applyFont="1" applyBorder="1"/>
    <xf numFmtId="0" fontId="0" fillId="0" borderId="3" xfId="0" applyBorder="1"/>
    <xf numFmtId="0" fontId="16" fillId="0" borderId="0" xfId="1" applyFont="1"/>
    <xf numFmtId="164" fontId="15" fillId="0" borderId="3" xfId="0" applyNumberFormat="1" applyFont="1" applyBorder="1" applyAlignment="1">
      <alignment vertical="center"/>
    </xf>
    <xf numFmtId="164" fontId="15" fillId="0" borderId="3" xfId="0" applyNumberFormat="1" applyFont="1" applyBorder="1" applyAlignment="1">
      <alignment horizontal="center" vertical="center"/>
    </xf>
    <xf numFmtId="164" fontId="15" fillId="0" borderId="3" xfId="0" applyNumberFormat="1" applyFont="1" applyBorder="1"/>
    <xf numFmtId="0" fontId="2" fillId="0" borderId="3" xfId="0" applyFont="1" applyBorder="1" applyAlignment="1">
      <alignment horizontal="center" vertical="center" wrapText="1"/>
    </xf>
    <xf numFmtId="0" fontId="15" fillId="0" borderId="3" xfId="0" applyFont="1" applyBorder="1" applyAlignment="1">
      <alignment horizontal="center" vertical="center" wrapText="1"/>
    </xf>
    <xf numFmtId="164" fontId="18" fillId="0" borderId="3" xfId="0" applyNumberFormat="1" applyFont="1" applyBorder="1"/>
    <xf numFmtId="0" fontId="18" fillId="0" borderId="3" xfId="0" applyFont="1" applyBorder="1"/>
    <xf numFmtId="0" fontId="18" fillId="0" borderId="3" xfId="0" applyFont="1" applyBorder="1" applyAlignment="1">
      <alignment vertical="center"/>
    </xf>
    <xf numFmtId="0" fontId="18" fillId="0" borderId="0" xfId="0" applyFont="1"/>
    <xf numFmtId="0" fontId="14" fillId="0" borderId="3" xfId="0" applyFont="1" applyBorder="1" applyAlignment="1">
      <alignment horizontal="justify" vertical="center" wrapText="1"/>
    </xf>
    <xf numFmtId="0" fontId="17" fillId="0" borderId="0" xfId="3" applyFont="1" applyAlignment="1">
      <alignment horizontal="center" vertical="center" wrapText="1"/>
    </xf>
    <xf numFmtId="0" fontId="17" fillId="0" borderId="0" xfId="3" applyFont="1" applyAlignment="1">
      <alignment horizontal="left" vertical="center" wrapText="1"/>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168" fontId="14" fillId="0" borderId="3" xfId="0" applyNumberFormat="1" applyFont="1" applyBorder="1" applyAlignment="1">
      <alignment horizontal="center" vertical="center" wrapText="1"/>
    </xf>
    <xf numFmtId="167" fontId="14" fillId="0" borderId="3" xfId="0" applyNumberFormat="1" applyFont="1" applyBorder="1" applyAlignment="1">
      <alignment horizontal="center" vertical="center" wrapText="1"/>
    </xf>
    <xf numFmtId="0" fontId="14" fillId="0" borderId="3" xfId="0" applyFont="1" applyBorder="1" applyAlignment="1">
      <alignment vertical="center"/>
    </xf>
    <xf numFmtId="168" fontId="20" fillId="0" borderId="3" xfId="0" applyNumberFormat="1" applyFont="1" applyBorder="1" applyAlignment="1">
      <alignment horizontal="center" vertical="center" wrapText="1"/>
    </xf>
    <xf numFmtId="0" fontId="18" fillId="0" borderId="3" xfId="0" applyFont="1" applyBorder="1" applyAlignment="1">
      <alignment horizontal="center" vertical="center"/>
    </xf>
    <xf numFmtId="0" fontId="18" fillId="0" borderId="3" xfId="0" applyFont="1" applyBorder="1" applyAlignment="1">
      <alignment vertical="center" wrapText="1"/>
    </xf>
    <xf numFmtId="0" fontId="18" fillId="0" borderId="3" xfId="0" applyFont="1" applyBorder="1" applyAlignment="1">
      <alignment horizontal="center" vertical="center" wrapText="1"/>
    </xf>
    <xf numFmtId="164" fontId="15" fillId="0" borderId="3" xfId="0" applyNumberFormat="1" applyFont="1" applyBorder="1" applyAlignment="1">
      <alignment horizontal="center" vertical="center" wrapText="1"/>
    </xf>
    <xf numFmtId="164" fontId="15" fillId="0" borderId="9" xfId="0" applyNumberFormat="1" applyFont="1" applyBorder="1" applyAlignment="1">
      <alignment wrapText="1"/>
    </xf>
    <xf numFmtId="0" fontId="15" fillId="0" borderId="9" xfId="0" applyFont="1" applyBorder="1" applyAlignment="1">
      <alignment wrapText="1"/>
    </xf>
    <xf numFmtId="0" fontId="15" fillId="0" borderId="12" xfId="0" applyFont="1" applyBorder="1" applyAlignment="1">
      <alignment wrapText="1"/>
    </xf>
    <xf numFmtId="0" fontId="18" fillId="0" borderId="1" xfId="0" applyFont="1" applyBorder="1"/>
    <xf numFmtId="2" fontId="18" fillId="0" borderId="3" xfId="0" applyNumberFormat="1" applyFont="1" applyBorder="1"/>
    <xf numFmtId="0" fontId="23" fillId="0" borderId="9" xfId="0" applyFont="1" applyBorder="1" applyAlignment="1">
      <alignment wrapText="1"/>
    </xf>
    <xf numFmtId="0" fontId="15" fillId="0" borderId="10" xfId="0" applyFont="1" applyFill="1" applyBorder="1" applyAlignment="1">
      <alignment wrapText="1"/>
    </xf>
    <xf numFmtId="0" fontId="15" fillId="0" borderId="8" xfId="0" applyFont="1" applyBorder="1" applyAlignment="1">
      <alignment wrapText="1"/>
    </xf>
    <xf numFmtId="0" fontId="15" fillId="0" borderId="3" xfId="0" applyFont="1" applyBorder="1" applyAlignment="1">
      <alignment wrapText="1"/>
    </xf>
    <xf numFmtId="0" fontId="15" fillId="0" borderId="16" xfId="0" applyFont="1" applyBorder="1" applyAlignment="1">
      <alignment wrapText="1"/>
    </xf>
    <xf numFmtId="0" fontId="15" fillId="0" borderId="17" xfId="0" applyFont="1" applyBorder="1" applyAlignment="1">
      <alignment wrapText="1"/>
    </xf>
    <xf numFmtId="0" fontId="15" fillId="0" borderId="1" xfId="0" applyFont="1" applyBorder="1" applyAlignment="1">
      <alignment wrapText="1"/>
    </xf>
    <xf numFmtId="164" fontId="18" fillId="0" borderId="5" xfId="0" applyNumberFormat="1" applyFont="1" applyBorder="1"/>
    <xf numFmtId="168" fontId="18" fillId="0" borderId="3" xfId="0" applyNumberFormat="1" applyFont="1" applyBorder="1"/>
    <xf numFmtId="164" fontId="15" fillId="0" borderId="3" xfId="0" applyNumberFormat="1" applyFont="1" applyBorder="1" applyAlignment="1">
      <alignment wrapText="1"/>
    </xf>
    <xf numFmtId="2" fontId="15" fillId="0" borderId="3" xfId="0" applyNumberFormat="1" applyFont="1" applyBorder="1" applyAlignment="1">
      <alignment wrapText="1"/>
    </xf>
    <xf numFmtId="1" fontId="18" fillId="0" borderId="3" xfId="0" applyNumberFormat="1" applyFont="1" applyBorder="1"/>
    <xf numFmtId="0" fontId="0" fillId="6" borderId="0" xfId="0" applyFill="1"/>
    <xf numFmtId="2" fontId="6" fillId="6" borderId="3" xfId="0" applyNumberFormat="1" applyFont="1" applyFill="1" applyBorder="1" applyAlignment="1">
      <alignment horizontal="center" vertical="center" wrapText="1"/>
    </xf>
    <xf numFmtId="0" fontId="10" fillId="0" borderId="3" xfId="0" applyFont="1" applyBorder="1"/>
    <xf numFmtId="165" fontId="6" fillId="6" borderId="3" xfId="0" applyNumberFormat="1" applyFont="1" applyFill="1" applyBorder="1" applyAlignment="1">
      <alignment horizontal="center" vertical="center" wrapText="1"/>
    </xf>
    <xf numFmtId="2" fontId="8" fillId="6" borderId="3" xfId="0" applyNumberFormat="1" applyFont="1" applyFill="1" applyBorder="1" applyAlignment="1">
      <alignment horizontal="center" vertical="center" wrapText="1"/>
    </xf>
    <xf numFmtId="164" fontId="10" fillId="0" borderId="3" xfId="0" applyNumberFormat="1" applyFont="1" applyBorder="1"/>
    <xf numFmtId="164" fontId="18"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wrapText="1"/>
    </xf>
    <xf numFmtId="168" fontId="20" fillId="0" borderId="2" xfId="0" applyNumberFormat="1" applyFont="1" applyBorder="1" applyAlignment="1">
      <alignment horizontal="center" vertical="center" wrapText="1"/>
    </xf>
    <xf numFmtId="0" fontId="6" fillId="6" borderId="3" xfId="0" applyFont="1" applyFill="1" applyBorder="1" applyAlignment="1">
      <alignment horizontal="center" vertical="center" wrapText="1"/>
    </xf>
    <xf numFmtId="168" fontId="15" fillId="0" borderId="3" xfId="0" applyNumberFormat="1" applyFont="1" applyBorder="1" applyAlignment="1">
      <alignment vertical="center"/>
    </xf>
    <xf numFmtId="0" fontId="6" fillId="0" borderId="3" xfId="0" applyFont="1" applyBorder="1" applyAlignment="1">
      <alignment vertical="center" wrapText="1"/>
    </xf>
    <xf numFmtId="164" fontId="6" fillId="0" borderId="3" xfId="0" applyNumberFormat="1" applyFont="1" applyBorder="1" applyAlignment="1">
      <alignment wrapText="1"/>
    </xf>
    <xf numFmtId="166" fontId="15" fillId="0" borderId="3" xfId="0" applyNumberFormat="1" applyFont="1" applyBorder="1"/>
    <xf numFmtId="167" fontId="15" fillId="0" borderId="3" xfId="0" applyNumberFormat="1" applyFont="1" applyBorder="1"/>
    <xf numFmtId="0" fontId="15" fillId="0" borderId="3" xfId="0" applyFont="1" applyBorder="1" applyAlignment="1">
      <alignment horizontal="center" wrapText="1"/>
    </xf>
    <xf numFmtId="0" fontId="15" fillId="6" borderId="3" xfId="0" applyFont="1" applyFill="1" applyBorder="1"/>
    <xf numFmtId="0" fontId="15" fillId="0" borderId="3" xfId="0" applyFont="1" applyBorder="1" applyAlignment="1"/>
    <xf numFmtId="164" fontId="14" fillId="0" borderId="9" xfId="0" applyNumberFormat="1" applyFont="1" applyBorder="1" applyAlignment="1">
      <alignment wrapText="1"/>
    </xf>
    <xf numFmtId="0" fontId="14" fillId="0" borderId="9" xfId="0" applyFont="1" applyBorder="1" applyAlignment="1">
      <alignment wrapText="1"/>
    </xf>
    <xf numFmtId="0" fontId="14" fillId="6" borderId="9" xfId="0" applyFont="1" applyFill="1" applyBorder="1" applyAlignment="1">
      <alignment wrapText="1"/>
    </xf>
    <xf numFmtId="168" fontId="14" fillId="0" borderId="3" xfId="0" applyNumberFormat="1" applyFont="1" applyBorder="1" applyAlignment="1">
      <alignment horizontal="left" vertical="center" wrapText="1"/>
    </xf>
    <xf numFmtId="164" fontId="14" fillId="0" borderId="3" xfId="0" applyNumberFormat="1" applyFont="1" applyBorder="1"/>
    <xf numFmtId="0" fontId="14" fillId="0" borderId="3" xfId="0" applyFont="1" applyBorder="1"/>
    <xf numFmtId="0" fontId="6" fillId="0" borderId="3" xfId="0" applyFont="1" applyBorder="1"/>
    <xf numFmtId="0" fontId="6" fillId="0" borderId="3" xfId="0" applyFont="1" applyBorder="1" applyAlignment="1">
      <alignment wrapText="1"/>
    </xf>
    <xf numFmtId="164" fontId="6" fillId="0" borderId="3" xfId="0" applyNumberFormat="1" applyFont="1" applyBorder="1"/>
    <xf numFmtId="170" fontId="14" fillId="0" borderId="9" xfId="0" applyNumberFormat="1" applyFont="1" applyBorder="1" applyAlignment="1">
      <alignment wrapText="1"/>
    </xf>
    <xf numFmtId="169" fontId="14" fillId="0" borderId="9" xfId="0" applyNumberFormat="1" applyFont="1" applyBorder="1" applyAlignment="1">
      <alignment wrapText="1"/>
    </xf>
    <xf numFmtId="171" fontId="14" fillId="0" borderId="9" xfId="0" applyNumberFormat="1" applyFont="1" applyBorder="1" applyAlignment="1">
      <alignment wrapText="1"/>
    </xf>
    <xf numFmtId="171" fontId="14" fillId="0" borderId="3" xfId="0" applyNumberFormat="1" applyFont="1" applyBorder="1" applyAlignment="1">
      <alignment horizontal="center" vertical="center" wrapText="1"/>
    </xf>
    <xf numFmtId="164" fontId="14" fillId="0" borderId="3" xfId="0" applyNumberFormat="1" applyFont="1" applyBorder="1" applyAlignment="1">
      <alignment vertical="center" wrapText="1"/>
    </xf>
    <xf numFmtId="171" fontId="14" fillId="0" borderId="3" xfId="0" applyNumberFormat="1" applyFont="1" applyBorder="1" applyAlignment="1">
      <alignment vertical="center"/>
    </xf>
    <xf numFmtId="164" fontId="14" fillId="0" borderId="3" xfId="0" applyNumberFormat="1" applyFont="1" applyBorder="1" applyAlignment="1">
      <alignment vertical="center"/>
    </xf>
    <xf numFmtId="168" fontId="14" fillId="0" borderId="3" xfId="0" applyNumberFormat="1" applyFont="1" applyBorder="1" applyAlignment="1">
      <alignment vertical="center"/>
    </xf>
    <xf numFmtId="0" fontId="14" fillId="0" borderId="2" xfId="0" applyFont="1" applyBorder="1" applyAlignment="1">
      <alignment vertical="center"/>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3" xfId="0" applyFont="1" applyBorder="1" applyAlignment="1">
      <alignment wrapText="1"/>
    </xf>
    <xf numFmtId="0" fontId="18" fillId="0" borderId="3" xfId="0" applyFont="1" applyBorder="1" applyAlignment="1">
      <alignment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5" fillId="0" borderId="3" xfId="0" applyFont="1" applyBorder="1" applyAlignment="1">
      <alignment wrapText="1"/>
    </xf>
    <xf numFmtId="0" fontId="12" fillId="0" borderId="0" xfId="2" applyFont="1" applyAlignment="1">
      <alignment horizontal="center" vertical="center" wrapText="1"/>
    </xf>
    <xf numFmtId="0" fontId="13" fillId="0" borderId="3" xfId="0" applyFont="1" applyBorder="1" applyAlignment="1">
      <alignment horizontal="center" vertical="center" wrapText="1"/>
    </xf>
    <xf numFmtId="0" fontId="4" fillId="6" borderId="3" xfId="0" applyFont="1" applyFill="1" applyBorder="1" applyAlignment="1">
      <alignment horizontal="center" vertical="center"/>
    </xf>
    <xf numFmtId="0" fontId="7" fillId="6"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164" fontId="2" fillId="6" borderId="3" xfId="0" applyNumberFormat="1" applyFont="1" applyFill="1" applyBorder="1" applyAlignment="1">
      <alignment horizontal="center"/>
    </xf>
    <xf numFmtId="164" fontId="2" fillId="6" borderId="3"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0" fontId="15" fillId="6" borderId="9" xfId="0" applyFont="1" applyFill="1" applyBorder="1" applyAlignment="1">
      <alignment wrapText="1"/>
    </xf>
    <xf numFmtId="164" fontId="15" fillId="6" borderId="9" xfId="0" applyNumberFormat="1" applyFont="1" applyFill="1" applyBorder="1" applyAlignment="1">
      <alignment wrapText="1"/>
    </xf>
    <xf numFmtId="166" fontId="6" fillId="6" borderId="3" xfId="0" applyNumberFormat="1" applyFont="1" applyFill="1" applyBorder="1" applyAlignment="1">
      <alignment horizontal="center" vertical="center" wrapText="1"/>
    </xf>
    <xf numFmtId="0" fontId="15" fillId="6" borderId="12" xfId="0" applyFont="1" applyFill="1" applyBorder="1" applyAlignment="1">
      <alignment wrapText="1"/>
    </xf>
    <xf numFmtId="0" fontId="18" fillId="6" borderId="3" xfId="0" applyFont="1" applyFill="1" applyBorder="1"/>
    <xf numFmtId="2" fontId="18" fillId="6" borderId="3" xfId="0" applyNumberFormat="1" applyFont="1" applyFill="1" applyBorder="1"/>
    <xf numFmtId="0" fontId="9" fillId="6" borderId="3" xfId="0" applyFont="1" applyFill="1" applyBorder="1"/>
    <xf numFmtId="0" fontId="10" fillId="6" borderId="0" xfId="0" applyFont="1" applyFill="1"/>
    <xf numFmtId="0" fontId="10" fillId="6" borderId="0" xfId="0" applyFont="1" applyFill="1" applyAlignment="1">
      <alignment horizontal="right"/>
    </xf>
    <xf numFmtId="2" fontId="10" fillId="6" borderId="0" xfId="0" applyNumberFormat="1" applyFont="1" applyFill="1"/>
    <xf numFmtId="0" fontId="10" fillId="6" borderId="0" xfId="0" applyFont="1" applyFill="1" applyAlignment="1">
      <alignment horizontal="center" vertical="center"/>
    </xf>
    <xf numFmtId="2" fontId="10" fillId="6" borderId="0" xfId="0" applyNumberFormat="1" applyFont="1" applyFill="1" applyAlignment="1">
      <alignment horizontal="left"/>
    </xf>
    <xf numFmtId="0" fontId="10" fillId="6" borderId="0" xfId="0" applyFont="1" applyFill="1" applyAlignment="1">
      <alignment horizontal="left" vertical="center"/>
    </xf>
    <xf numFmtId="165" fontId="10" fillId="6" borderId="0" xfId="0" applyNumberFormat="1" applyFont="1" applyFill="1" applyAlignment="1">
      <alignment horizontal="left"/>
    </xf>
    <xf numFmtId="0" fontId="15" fillId="6" borderId="3" xfId="0" applyFont="1" applyFill="1" applyBorder="1" applyAlignment="1">
      <alignment wrapText="1"/>
    </xf>
    <xf numFmtId="164" fontId="15" fillId="6" borderId="3" xfId="0" applyNumberFormat="1" applyFont="1" applyFill="1" applyBorder="1" applyAlignment="1">
      <alignment wrapText="1"/>
    </xf>
    <xf numFmtId="1" fontId="15" fillId="6" borderId="3" xfId="0" applyNumberFormat="1" applyFont="1" applyFill="1" applyBorder="1" applyAlignment="1">
      <alignment wrapText="1"/>
    </xf>
    <xf numFmtId="2" fontId="15" fillId="6" borderId="3" xfId="0" applyNumberFormat="1" applyFont="1" applyFill="1" applyBorder="1" applyAlignment="1">
      <alignment wrapText="1"/>
    </xf>
    <xf numFmtId="0" fontId="23" fillId="6" borderId="9" xfId="0" applyFont="1" applyFill="1" applyBorder="1" applyAlignment="1">
      <alignment wrapText="1"/>
    </xf>
    <xf numFmtId="168" fontId="15" fillId="6" borderId="9" xfId="0" applyNumberFormat="1" applyFont="1" applyFill="1" applyBorder="1" applyAlignment="1">
      <alignment wrapText="1"/>
    </xf>
    <xf numFmtId="0" fontId="8" fillId="6" borderId="3" xfId="0" applyFont="1" applyFill="1" applyBorder="1" applyAlignment="1">
      <alignment horizontal="center" vertical="center" wrapText="1"/>
    </xf>
    <xf numFmtId="164" fontId="18" fillId="6" borderId="3" xfId="0" applyNumberFormat="1" applyFont="1" applyFill="1" applyBorder="1"/>
    <xf numFmtId="170" fontId="18" fillId="6" borderId="3" xfId="0" applyNumberFormat="1" applyFont="1" applyFill="1" applyBorder="1"/>
    <xf numFmtId="169" fontId="18" fillId="6" borderId="3" xfId="0" applyNumberFormat="1" applyFont="1" applyFill="1" applyBorder="1"/>
    <xf numFmtId="0" fontId="0" fillId="6" borderId="3" xfId="0" applyFill="1" applyBorder="1"/>
    <xf numFmtId="0" fontId="24" fillId="6" borderId="3" xfId="0" applyFont="1" applyFill="1" applyBorder="1" applyAlignment="1">
      <alignment wrapText="1"/>
    </xf>
    <xf numFmtId="171" fontId="18" fillId="6" borderId="3" xfId="0" applyNumberFormat="1" applyFont="1" applyFill="1" applyBorder="1"/>
    <xf numFmtId="165" fontId="18" fillId="6" borderId="3" xfId="0" applyNumberFormat="1" applyFont="1" applyFill="1" applyBorder="1"/>
    <xf numFmtId="172" fontId="18" fillId="6" borderId="3" xfId="0" applyNumberFormat="1" applyFont="1" applyFill="1" applyBorder="1"/>
    <xf numFmtId="165" fontId="15" fillId="0" borderId="3" xfId="0" applyNumberFormat="1" applyFont="1" applyBorder="1" applyAlignment="1">
      <alignment wrapText="1"/>
    </xf>
    <xf numFmtId="0" fontId="15" fillId="6" borderId="10" xfId="0" applyFont="1" applyFill="1" applyBorder="1" applyAlignment="1">
      <alignment wrapText="1"/>
    </xf>
    <xf numFmtId="0" fontId="18" fillId="6" borderId="0" xfId="0" applyFont="1" applyFill="1"/>
    <xf numFmtId="0" fontId="15" fillId="6" borderId="18" xfId="0" applyFont="1" applyFill="1" applyBorder="1" applyAlignment="1">
      <alignment wrapText="1"/>
    </xf>
    <xf numFmtId="0" fontId="15" fillId="6" borderId="14" xfId="0" applyFont="1" applyFill="1" applyBorder="1" applyAlignment="1">
      <alignment wrapText="1"/>
    </xf>
    <xf numFmtId="168" fontId="18" fillId="6" borderId="0" xfId="0" applyNumberFormat="1" applyFont="1" applyFill="1"/>
    <xf numFmtId="0" fontId="10" fillId="6" borderId="0" xfId="0" applyFont="1" applyFill="1" applyAlignment="1"/>
    <xf numFmtId="0" fontId="22" fillId="6" borderId="3" xfId="0" applyFont="1" applyFill="1" applyBorder="1" applyAlignment="1">
      <alignment vertical="center"/>
    </xf>
    <xf numFmtId="0" fontId="15" fillId="6" borderId="3" xfId="0" applyFont="1" applyFill="1" applyBorder="1" applyAlignment="1">
      <alignment horizontal="left" vertical="center" wrapText="1"/>
    </xf>
    <xf numFmtId="0" fontId="15" fillId="6" borderId="3" xfId="0" applyFont="1" applyFill="1" applyBorder="1" applyAlignment="1">
      <alignment vertical="center"/>
    </xf>
    <xf numFmtId="164" fontId="15" fillId="6" borderId="3" xfId="0" applyNumberFormat="1" applyFont="1" applyFill="1" applyBorder="1" applyAlignment="1">
      <alignment vertical="center"/>
    </xf>
    <xf numFmtId="168" fontId="15" fillId="6" borderId="3" xfId="0" applyNumberFormat="1" applyFont="1" applyFill="1" applyBorder="1" applyAlignment="1">
      <alignment vertical="center"/>
    </xf>
    <xf numFmtId="169" fontId="15" fillId="6" borderId="3" xfId="0" applyNumberFormat="1" applyFont="1" applyFill="1" applyBorder="1" applyAlignment="1">
      <alignment vertical="center"/>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4" fillId="6" borderId="3" xfId="0" applyFont="1" applyFill="1" applyBorder="1" applyAlignment="1">
      <alignment horizontal="center" vertical="center"/>
    </xf>
    <xf numFmtId="0" fontId="4"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5" fillId="6" borderId="3" xfId="0" applyFont="1" applyFill="1" applyBorder="1" applyAlignment="1">
      <alignment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5" fillId="0" borderId="3" xfId="0" applyFont="1" applyBorder="1" applyAlignment="1">
      <alignment wrapText="1"/>
    </xf>
    <xf numFmtId="0" fontId="8" fillId="6"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3" xfId="0" applyFont="1" applyBorder="1" applyAlignment="1">
      <alignment vertical="center"/>
    </xf>
    <xf numFmtId="0" fontId="0" fillId="0" borderId="0" xfId="0" applyFont="1"/>
    <xf numFmtId="0" fontId="25" fillId="0" borderId="3" xfId="1" applyFont="1" applyBorder="1" applyAlignment="1">
      <alignment vertical="center" wrapText="1"/>
    </xf>
    <xf numFmtId="164" fontId="18" fillId="0" borderId="3" xfId="0" applyNumberFormat="1" applyFont="1" applyBorder="1" applyAlignment="1">
      <alignment vertical="center"/>
    </xf>
    <xf numFmtId="169" fontId="18" fillId="0" borderId="3" xfId="0" applyNumberFormat="1" applyFont="1" applyBorder="1" applyAlignment="1">
      <alignment vertical="center"/>
    </xf>
    <xf numFmtId="168" fontId="18" fillId="0" borderId="3" xfId="0" applyNumberFormat="1" applyFont="1" applyBorder="1" applyAlignment="1">
      <alignment vertical="center"/>
    </xf>
    <xf numFmtId="0" fontId="6" fillId="5" borderId="3" xfId="0" applyFont="1" applyFill="1" applyBorder="1" applyAlignment="1">
      <alignment horizontal="center"/>
    </xf>
    <xf numFmtId="0" fontId="10" fillId="5" borderId="3" xfId="0" applyFont="1" applyFill="1" applyBorder="1" applyAlignment="1">
      <alignment vertical="center"/>
    </xf>
    <xf numFmtId="0" fontId="6" fillId="5" borderId="3" xfId="0" applyFont="1" applyFill="1" applyBorder="1"/>
    <xf numFmtId="0" fontId="6" fillId="5" borderId="5" xfId="0" applyFont="1" applyFill="1" applyBorder="1"/>
    <xf numFmtId="0" fontId="6" fillId="5" borderId="5" xfId="0" applyFont="1" applyFill="1" applyBorder="1" applyAlignment="1">
      <alignment horizontal="center"/>
    </xf>
    <xf numFmtId="0" fontId="15" fillId="6" borderId="3" xfId="0" applyFont="1" applyFill="1" applyBorder="1" applyAlignment="1">
      <alignment horizontal="center" wrapText="1"/>
    </xf>
    <xf numFmtId="164" fontId="15" fillId="6" borderId="3" xfId="0" applyNumberFormat="1" applyFont="1" applyFill="1" applyBorder="1" applyAlignment="1">
      <alignment horizontal="center" wrapText="1"/>
    </xf>
    <xf numFmtId="164" fontId="18" fillId="6" borderId="3" xfId="0" applyNumberFormat="1" applyFont="1" applyFill="1" applyBorder="1" applyAlignment="1">
      <alignment horizontal="center"/>
    </xf>
    <xf numFmtId="168" fontId="18" fillId="6" borderId="3" xfId="0" applyNumberFormat="1" applyFont="1" applyFill="1" applyBorder="1" applyAlignment="1">
      <alignment horizontal="center"/>
    </xf>
    <xf numFmtId="0" fontId="18" fillId="6" borderId="3" xfId="0" applyFont="1" applyFill="1" applyBorder="1" applyAlignment="1">
      <alignment horizontal="center"/>
    </xf>
    <xf numFmtId="0" fontId="24" fillId="6" borderId="3" xfId="0" applyFont="1" applyFill="1" applyBorder="1" applyAlignment="1">
      <alignment horizontal="center" wrapText="1"/>
    </xf>
    <xf numFmtId="0" fontId="18" fillId="0" borderId="0" xfId="0" applyFont="1" applyAlignment="1">
      <alignment horizontal="center"/>
    </xf>
    <xf numFmtId="0" fontId="15" fillId="6" borderId="3" xfId="0" applyFont="1" applyFill="1" applyBorder="1" applyAlignment="1">
      <alignment horizontal="left" wrapText="1"/>
    </xf>
    <xf numFmtId="0" fontId="6" fillId="6" borderId="3" xfId="0" applyFont="1" applyFill="1" applyBorder="1" applyAlignment="1">
      <alignment horizontal="left" vertical="center" wrapText="1"/>
    </xf>
    <xf numFmtId="2" fontId="18" fillId="6" borderId="3" xfId="0" applyNumberFormat="1" applyFont="1" applyFill="1" applyBorder="1" applyAlignment="1">
      <alignment horizontal="center"/>
    </xf>
    <xf numFmtId="164" fontId="3" fillId="0" borderId="3" xfId="2" applyNumberFormat="1" applyFont="1" applyBorder="1" applyAlignment="1">
      <alignment horizontal="center" vertical="center" wrapText="1"/>
    </xf>
    <xf numFmtId="164" fontId="3" fillId="0" borderId="3" xfId="3" applyNumberFormat="1" applyFont="1" applyBorder="1" applyAlignment="1">
      <alignment horizontal="center" vertical="center" wrapText="1"/>
    </xf>
    <xf numFmtId="166" fontId="3" fillId="0" borderId="3" xfId="3" applyNumberFormat="1" applyFont="1" applyBorder="1" applyAlignment="1">
      <alignment horizontal="center" vertical="center" wrapText="1"/>
    </xf>
    <xf numFmtId="2" fontId="3" fillId="0" borderId="3" xfId="3" applyNumberFormat="1" applyFont="1" applyBorder="1" applyAlignment="1">
      <alignment horizontal="center" vertical="center" wrapText="1"/>
    </xf>
    <xf numFmtId="0" fontId="15" fillId="0" borderId="3" xfId="0" applyFont="1" applyBorder="1" applyAlignment="1">
      <alignment horizontal="center" vertical="top" wrapText="1"/>
    </xf>
    <xf numFmtId="164" fontId="15" fillId="0" borderId="3" xfId="0" applyNumberFormat="1" applyFont="1" applyBorder="1" applyAlignment="1">
      <alignment horizontal="center"/>
    </xf>
    <xf numFmtId="164" fontId="18" fillId="0" borderId="3" xfId="0" applyNumberFormat="1" applyFont="1" applyBorder="1" applyAlignment="1">
      <alignment horizontal="center"/>
    </xf>
    <xf numFmtId="164" fontId="28" fillId="6" borderId="3" xfId="0" applyNumberFormat="1" applyFont="1" applyFill="1" applyBorder="1" applyAlignment="1">
      <alignment horizontal="left" vertical="center" wrapText="1" readingOrder="1"/>
    </xf>
    <xf numFmtId="0" fontId="28" fillId="6" borderId="3" xfId="0" applyFont="1" applyFill="1" applyBorder="1" applyAlignment="1">
      <alignment horizontal="left" vertical="center" wrapText="1" readingOrder="1"/>
    </xf>
    <xf numFmtId="164" fontId="28" fillId="6" borderId="3" xfId="0" applyNumberFormat="1" applyFont="1" applyFill="1" applyBorder="1" applyAlignment="1">
      <alignment horizontal="center" vertical="center" wrapText="1" readingOrder="1"/>
    </xf>
    <xf numFmtId="0" fontId="28" fillId="6" borderId="3" xfId="0" applyFont="1" applyFill="1" applyBorder="1" applyAlignment="1">
      <alignment horizontal="justify" vertical="center" wrapText="1" readingOrder="1"/>
    </xf>
    <xf numFmtId="0" fontId="28" fillId="6" borderId="3" xfId="0" applyFont="1" applyFill="1" applyBorder="1" applyAlignment="1">
      <alignment horizontal="center" vertical="center" wrapText="1" readingOrder="1"/>
    </xf>
    <xf numFmtId="0" fontId="27" fillId="6" borderId="3" xfId="0" applyFont="1" applyFill="1" applyBorder="1" applyAlignment="1">
      <alignment horizontal="justify" vertical="center" wrapText="1" readingOrder="1"/>
    </xf>
    <xf numFmtId="0" fontId="31" fillId="6" borderId="3" xfId="0" applyFont="1" applyFill="1" applyBorder="1" applyAlignment="1">
      <alignment horizontal="justify" vertical="center" wrapText="1" readingOrder="1"/>
    </xf>
    <xf numFmtId="0" fontId="31" fillId="6" borderId="3" xfId="0" applyFont="1" applyFill="1" applyBorder="1" applyAlignment="1">
      <alignment horizontal="left" vertical="center" wrapText="1" readingOrder="1"/>
    </xf>
    <xf numFmtId="164" fontId="31" fillId="6" borderId="3" xfId="0" applyNumberFormat="1" applyFont="1" applyFill="1" applyBorder="1" applyAlignment="1">
      <alignment horizontal="center" vertical="center" wrapText="1" readingOrder="1"/>
    </xf>
    <xf numFmtId="0" fontId="31" fillId="6" borderId="3" xfId="0" applyFont="1" applyFill="1" applyBorder="1" applyAlignment="1">
      <alignment horizontal="center" vertical="center" wrapText="1" readingOrder="1"/>
    </xf>
    <xf numFmtId="0" fontId="25" fillId="6" borderId="3" xfId="0" applyFont="1" applyFill="1" applyBorder="1" applyAlignment="1">
      <alignment vertical="top" wrapText="1"/>
    </xf>
    <xf numFmtId="0" fontId="25" fillId="6" borderId="3" xfId="0" applyFont="1" applyFill="1" applyBorder="1" applyAlignment="1">
      <alignment horizontal="center" vertical="top" wrapText="1"/>
    </xf>
    <xf numFmtId="0" fontId="18" fillId="0" borderId="3" xfId="0" applyFont="1" applyBorder="1" applyAlignment="1">
      <alignment horizontal="center" vertical="top"/>
    </xf>
    <xf numFmtId="164" fontId="18" fillId="0" borderId="3" xfId="0" applyNumberFormat="1" applyFont="1" applyBorder="1" applyAlignment="1">
      <alignment horizontal="center" vertical="top"/>
    </xf>
    <xf numFmtId="0" fontId="18" fillId="0" borderId="3" xfId="0" applyFont="1" applyBorder="1" applyAlignment="1">
      <alignment vertical="top"/>
    </xf>
    <xf numFmtId="164" fontId="6" fillId="0" borderId="3" xfId="0" applyNumberFormat="1" applyFont="1" applyBorder="1" applyAlignment="1">
      <alignment horizontal="center" vertical="top"/>
    </xf>
    <xf numFmtId="0" fontId="6" fillId="0" borderId="3" xfId="0" applyFont="1" applyBorder="1" applyAlignment="1">
      <alignment vertical="top" wrapText="1"/>
    </xf>
    <xf numFmtId="0" fontId="6" fillId="0" borderId="3" xfId="0" applyFont="1" applyBorder="1" applyAlignment="1">
      <alignment vertical="top"/>
    </xf>
    <xf numFmtId="164" fontId="6" fillId="0" borderId="3" xfId="0" applyNumberFormat="1" applyFont="1" applyBorder="1" applyAlignment="1">
      <alignment vertical="top"/>
    </xf>
    <xf numFmtId="0" fontId="6" fillId="6" borderId="3" xfId="0" applyFont="1" applyFill="1" applyBorder="1" applyAlignment="1">
      <alignment horizontal="left" vertical="top" wrapText="1"/>
    </xf>
    <xf numFmtId="0" fontId="6" fillId="6" borderId="3" xfId="0" applyFont="1" applyFill="1" applyBorder="1" applyAlignment="1">
      <alignment horizontal="left" vertical="top"/>
    </xf>
    <xf numFmtId="164" fontId="6" fillId="6" borderId="3" xfId="0" applyNumberFormat="1" applyFont="1" applyFill="1" applyBorder="1" applyAlignment="1">
      <alignment horizontal="left" vertical="top"/>
    </xf>
    <xf numFmtId="0" fontId="6" fillId="0" borderId="3" xfId="0" applyFont="1" applyFill="1" applyBorder="1" applyAlignment="1">
      <alignment vertical="top"/>
    </xf>
    <xf numFmtId="0" fontId="6" fillId="6" borderId="3" xfId="0" applyFont="1" applyFill="1" applyBorder="1" applyAlignment="1">
      <alignment vertical="top" wrapText="1"/>
    </xf>
    <xf numFmtId="0" fontId="18" fillId="0" borderId="3" xfId="0" applyFont="1" applyBorder="1" applyAlignment="1">
      <alignment horizontal="center" vertical="top" wrapText="1"/>
    </xf>
    <xf numFmtId="0" fontId="3" fillId="6" borderId="5" xfId="2" applyFont="1" applyFill="1" applyBorder="1" applyAlignment="1">
      <alignment horizontal="center" vertical="center"/>
    </xf>
    <xf numFmtId="0" fontId="15" fillId="0" borderId="5" xfId="0" applyFont="1" applyBorder="1" applyAlignment="1">
      <alignment horizontal="center" vertical="center"/>
    </xf>
    <xf numFmtId="0" fontId="3" fillId="6" borderId="5" xfId="2" applyFont="1" applyFill="1" applyBorder="1" applyAlignment="1">
      <alignment horizontal="center" vertical="center" wrapText="1"/>
    </xf>
    <xf numFmtId="0" fontId="14" fillId="0" borderId="5" xfId="0" applyFont="1" applyBorder="1" applyAlignment="1">
      <alignment horizontal="center" vertical="center" wrapText="1"/>
    </xf>
    <xf numFmtId="164" fontId="3" fillId="6" borderId="3" xfId="2" applyNumberFormat="1" applyFont="1" applyFill="1" applyBorder="1" applyAlignment="1">
      <alignment horizontal="center" vertical="center"/>
    </xf>
    <xf numFmtId="164" fontId="3" fillId="6" borderId="3" xfId="2" applyNumberFormat="1" applyFont="1" applyFill="1" applyBorder="1" applyAlignment="1">
      <alignment horizontal="center" vertical="center" wrapText="1"/>
    </xf>
    <xf numFmtId="0" fontId="3" fillId="6" borderId="3" xfId="2" applyFont="1" applyFill="1" applyBorder="1" applyAlignment="1">
      <alignment horizontal="center" vertical="center" wrapText="1"/>
    </xf>
    <xf numFmtId="0" fontId="0" fillId="0" borderId="0" xfId="0" applyAlignment="1">
      <alignment vertical="top"/>
    </xf>
    <xf numFmtId="0" fontId="15" fillId="0" borderId="3" xfId="0" applyFont="1" applyBorder="1" applyAlignment="1">
      <alignment vertical="top"/>
    </xf>
    <xf numFmtId="0" fontId="15" fillId="0" borderId="3" xfId="0" applyFont="1" applyBorder="1" applyAlignment="1">
      <alignment vertical="top" wrapText="1"/>
    </xf>
    <xf numFmtId="0" fontId="18" fillId="0" borderId="3" xfId="0" applyFont="1" applyBorder="1" applyAlignment="1">
      <alignment vertical="top" wrapText="1"/>
    </xf>
    <xf numFmtId="0" fontId="0" fillId="0" borderId="3" xfId="0" applyBorder="1" applyAlignment="1">
      <alignment vertical="top"/>
    </xf>
    <xf numFmtId="164" fontId="18" fillId="0" borderId="3" xfId="0" applyNumberFormat="1" applyFont="1" applyBorder="1" applyAlignment="1">
      <alignment vertical="center" wrapText="1"/>
    </xf>
    <xf numFmtId="164" fontId="18" fillId="0" borderId="3" xfId="0" applyNumberFormat="1" applyFont="1" applyBorder="1" applyAlignment="1">
      <alignment vertical="top" wrapText="1"/>
    </xf>
    <xf numFmtId="164" fontId="18" fillId="0" borderId="3" xfId="0" applyNumberFormat="1" applyFont="1" applyBorder="1" applyAlignment="1">
      <alignment horizontal="center" vertical="top" wrapText="1"/>
    </xf>
    <xf numFmtId="164" fontId="18" fillId="0" borderId="3" xfId="0" applyNumberFormat="1" applyFont="1" applyBorder="1" applyAlignment="1">
      <alignment vertical="top"/>
    </xf>
    <xf numFmtId="0" fontId="30" fillId="0" borderId="9" xfId="0" applyFont="1" applyBorder="1" applyAlignment="1">
      <alignment vertical="top" wrapText="1"/>
    </xf>
    <xf numFmtId="0" fontId="0" fillId="0" borderId="0" xfId="0" applyFont="1" applyAlignment="1">
      <alignment vertical="top"/>
    </xf>
    <xf numFmtId="0" fontId="31" fillId="0" borderId="8" xfId="0" applyFont="1" applyBorder="1" applyAlignment="1">
      <alignment horizontal="center" vertical="top" wrapText="1" readingOrder="1"/>
    </xf>
    <xf numFmtId="0" fontId="31" fillId="0" borderId="9" xfId="0" applyFont="1" applyBorder="1" applyAlignment="1">
      <alignment horizontal="justify" vertical="top" wrapText="1" readingOrder="1"/>
    </xf>
    <xf numFmtId="164" fontId="31" fillId="0" borderId="9" xfId="0" applyNumberFormat="1" applyFont="1" applyBorder="1" applyAlignment="1">
      <alignment horizontal="center" vertical="top" wrapText="1" readingOrder="1"/>
    </xf>
    <xf numFmtId="0" fontId="31" fillId="0" borderId="9" xfId="0" applyFont="1" applyBorder="1" applyAlignment="1">
      <alignment horizontal="center" vertical="top" wrapText="1" readingOrder="1"/>
    </xf>
    <xf numFmtId="164" fontId="31" fillId="0" borderId="9" xfId="0" applyNumberFormat="1" applyFont="1" applyBorder="1" applyAlignment="1">
      <alignment horizontal="justify" vertical="top" wrapText="1" readingOrder="1"/>
    </xf>
    <xf numFmtId="0" fontId="31" fillId="0" borderId="9" xfId="0" applyFont="1" applyBorder="1" applyAlignment="1">
      <alignment horizontal="left" vertical="top" wrapText="1" readingOrder="1"/>
    </xf>
    <xf numFmtId="0" fontId="32" fillId="0" borderId="9" xfId="0" applyFont="1" applyBorder="1" applyAlignment="1">
      <alignment horizontal="center" vertical="top" wrapText="1" readingOrder="1"/>
    </xf>
    <xf numFmtId="0" fontId="32" fillId="0" borderId="9" xfId="0" applyFont="1" applyBorder="1" applyAlignment="1">
      <alignment horizontal="left" vertical="top" wrapText="1" readingOrder="1"/>
    </xf>
    <xf numFmtId="0" fontId="31" fillId="0" borderId="9" xfId="0" applyFont="1" applyBorder="1" applyAlignment="1">
      <alignment horizontal="center" vertical="center" wrapText="1" readingOrder="1"/>
    </xf>
    <xf numFmtId="0" fontId="31" fillId="0" borderId="9" xfId="0" applyFont="1" applyBorder="1" applyAlignment="1">
      <alignment horizontal="center" wrapText="1" readingOrder="1"/>
    </xf>
    <xf numFmtId="0" fontId="31" fillId="0" borderId="9" xfId="0" applyFont="1" applyBorder="1" applyAlignment="1">
      <alignment horizontal="left" wrapText="1" readingOrder="1"/>
    </xf>
    <xf numFmtId="0" fontId="29" fillId="0" borderId="9" xfId="0" applyFont="1" applyBorder="1" applyAlignment="1">
      <alignment horizontal="center" vertical="top" wrapText="1" readingOrder="1"/>
    </xf>
    <xf numFmtId="164" fontId="31" fillId="0" borderId="9" xfId="0" applyNumberFormat="1" applyFont="1" applyBorder="1" applyAlignment="1">
      <alignment horizontal="center" vertical="center" wrapText="1" readingOrder="1"/>
    </xf>
    <xf numFmtId="167" fontId="31" fillId="0" borderId="9" xfId="0" applyNumberFormat="1" applyFont="1" applyBorder="1" applyAlignment="1">
      <alignment horizontal="center" vertical="center" wrapText="1" readingOrder="1"/>
    </xf>
    <xf numFmtId="168" fontId="31" fillId="0" borderId="9" xfId="0" applyNumberFormat="1" applyFont="1" applyBorder="1" applyAlignment="1">
      <alignment horizontal="center" vertical="center" wrapText="1" readingOrder="1"/>
    </xf>
    <xf numFmtId="0" fontId="31" fillId="0" borderId="9" xfId="0" applyFont="1" applyBorder="1" applyAlignment="1">
      <alignment horizontal="left" vertical="center" wrapText="1" readingOrder="1"/>
    </xf>
    <xf numFmtId="164" fontId="31" fillId="0" borderId="9" xfId="0" applyNumberFormat="1" applyFont="1" applyBorder="1" applyAlignment="1">
      <alignment horizontal="center" wrapText="1" readingOrder="1"/>
    </xf>
    <xf numFmtId="0" fontId="25" fillId="0" borderId="9" xfId="0" applyFont="1" applyBorder="1" applyAlignment="1">
      <alignment horizontal="center" wrapText="1"/>
    </xf>
    <xf numFmtId="0" fontId="25" fillId="0" borderId="9" xfId="0" applyFont="1" applyBorder="1" applyAlignment="1">
      <alignment horizontal="center" vertical="center" wrapText="1"/>
    </xf>
    <xf numFmtId="0" fontId="27" fillId="7" borderId="21" xfId="0" applyFont="1" applyFill="1" applyBorder="1" applyAlignment="1">
      <alignment horizontal="center" vertical="center" wrapText="1" readingOrder="1"/>
    </xf>
    <xf numFmtId="0" fontId="34" fillId="7" borderId="21" xfId="0" applyFont="1" applyFill="1" applyBorder="1" applyAlignment="1">
      <alignment horizontal="center" vertical="center" wrapText="1" readingOrder="1"/>
    </xf>
    <xf numFmtId="164" fontId="31" fillId="7" borderId="21" xfId="0" applyNumberFormat="1" applyFont="1" applyFill="1" applyBorder="1" applyAlignment="1">
      <alignment horizontal="center" vertical="center" wrapText="1" readingOrder="1"/>
    </xf>
    <xf numFmtId="0" fontId="31" fillId="7" borderId="21" xfId="0" applyFont="1" applyFill="1" applyBorder="1" applyAlignment="1">
      <alignment horizontal="left" vertical="top" wrapText="1" readingOrder="1"/>
    </xf>
    <xf numFmtId="164" fontId="31" fillId="7" borderId="21" xfId="0" applyNumberFormat="1" applyFont="1" applyFill="1" applyBorder="1" applyAlignment="1">
      <alignment horizontal="center" wrapText="1" readingOrder="1"/>
    </xf>
    <xf numFmtId="164" fontId="31" fillId="7" borderId="21" xfId="0" applyNumberFormat="1" applyFont="1" applyFill="1" applyBorder="1" applyAlignment="1">
      <alignment horizontal="center" vertical="top" wrapText="1" readingOrder="1"/>
    </xf>
    <xf numFmtId="0" fontId="31" fillId="7" borderId="21" xfId="0" applyFont="1" applyFill="1" applyBorder="1" applyAlignment="1">
      <alignment horizontal="center" vertical="top" wrapText="1" readingOrder="1"/>
    </xf>
    <xf numFmtId="169" fontId="18" fillId="0" borderId="3" xfId="0" applyNumberFormat="1" applyFont="1" applyBorder="1" applyAlignment="1">
      <alignment horizontal="center" vertical="top" wrapText="1"/>
    </xf>
    <xf numFmtId="171" fontId="18" fillId="0" borderId="3" xfId="0" applyNumberFormat="1" applyFont="1" applyBorder="1" applyAlignment="1">
      <alignment vertical="top" wrapText="1"/>
    </xf>
    <xf numFmtId="0" fontId="14" fillId="6" borderId="5" xfId="0" applyFont="1" applyFill="1" applyBorder="1" applyAlignment="1">
      <alignment horizontal="center" vertical="top"/>
    </xf>
    <xf numFmtId="0" fontId="14" fillId="6" borderId="5" xfId="0" applyFont="1" applyFill="1" applyBorder="1" applyAlignment="1">
      <alignment horizontal="center" vertical="top" wrapText="1"/>
    </xf>
    <xf numFmtId="0" fontId="14" fillId="6" borderId="3" xfId="0" applyFont="1" applyFill="1" applyBorder="1" applyAlignment="1">
      <alignment vertical="top" wrapText="1"/>
    </xf>
    <xf numFmtId="0" fontId="14" fillId="6" borderId="5" xfId="0" applyFont="1" applyFill="1" applyBorder="1" applyAlignment="1">
      <alignment vertical="top" wrapText="1"/>
    </xf>
    <xf numFmtId="0" fontId="21" fillId="0" borderId="3" xfId="0" applyFont="1" applyBorder="1" applyAlignment="1">
      <alignment horizontal="center" vertical="center"/>
    </xf>
    <xf numFmtId="164" fontId="21" fillId="0" borderId="3" xfId="0" applyNumberFormat="1" applyFont="1" applyBorder="1"/>
    <xf numFmtId="0" fontId="21" fillId="0" borderId="3" xfId="0" applyFont="1" applyBorder="1"/>
    <xf numFmtId="0" fontId="20" fillId="0" borderId="3" xfId="0" applyFont="1" applyBorder="1"/>
    <xf numFmtId="0" fontId="31" fillId="0" borderId="23" xfId="0" applyFont="1" applyBorder="1" applyAlignment="1">
      <alignment vertical="center"/>
    </xf>
    <xf numFmtId="164" fontId="31" fillId="0" borderId="23" xfId="0" applyNumberFormat="1" applyFont="1" applyBorder="1" applyAlignment="1">
      <alignment vertical="center"/>
    </xf>
    <xf numFmtId="0" fontId="36" fillId="0" borderId="23" xfId="4" applyFont="1" applyBorder="1" applyAlignment="1">
      <alignment vertical="center"/>
    </xf>
    <xf numFmtId="0" fontId="37" fillId="0" borderId="23" xfId="0" applyFont="1" applyBorder="1" applyAlignment="1">
      <alignment vertical="center"/>
    </xf>
    <xf numFmtId="0" fontId="31" fillId="0" borderId="23" xfId="0" applyFont="1" applyBorder="1" applyAlignment="1">
      <alignment vertical="center" wrapText="1"/>
    </xf>
    <xf numFmtId="0" fontId="38" fillId="0" borderId="23" xfId="4" applyFont="1" applyBorder="1" applyAlignment="1">
      <alignment vertical="center"/>
    </xf>
    <xf numFmtId="0" fontId="39" fillId="0" borderId="23" xfId="0" applyFont="1" applyBorder="1" applyAlignment="1">
      <alignment vertical="center"/>
    </xf>
    <xf numFmtId="0" fontId="18" fillId="0" borderId="3" xfId="0" applyFont="1" applyFill="1" applyBorder="1"/>
    <xf numFmtId="164" fontId="18" fillId="0" borderId="5" xfId="0" applyNumberFormat="1" applyFont="1" applyBorder="1" applyAlignment="1">
      <alignment horizontal="center" vertical="top"/>
    </xf>
    <xf numFmtId="0" fontId="31" fillId="7" borderId="3" xfId="0" applyFont="1" applyFill="1" applyBorder="1" applyAlignment="1">
      <alignment horizontal="left" vertical="top" wrapText="1" readingOrder="1"/>
    </xf>
    <xf numFmtId="0" fontId="18" fillId="0" borderId="3" xfId="0" applyFont="1" applyBorder="1" applyAlignment="1">
      <alignment horizontal="center"/>
    </xf>
    <xf numFmtId="169" fontId="18" fillId="0" borderId="3" xfId="0" applyNumberFormat="1" applyFont="1" applyBorder="1" applyAlignment="1">
      <alignment vertical="top" wrapText="1"/>
    </xf>
    <xf numFmtId="0" fontId="27" fillId="6" borderId="3" xfId="0" applyFont="1" applyFill="1" applyBorder="1" applyAlignment="1">
      <alignment horizontal="center" vertical="top" wrapText="1" readingOrder="1"/>
    </xf>
    <xf numFmtId="164" fontId="31" fillId="6" borderId="3" xfId="0" applyNumberFormat="1" applyFont="1" applyFill="1" applyBorder="1" applyAlignment="1">
      <alignment horizontal="center" vertical="top" wrapText="1" readingOrder="1"/>
    </xf>
    <xf numFmtId="0" fontId="31" fillId="6" borderId="3" xfId="0" applyFont="1" applyFill="1" applyBorder="1" applyAlignment="1">
      <alignment horizontal="left" vertical="top" wrapText="1" readingOrder="1"/>
    </xf>
    <xf numFmtId="0" fontId="31" fillId="6" borderId="3" xfId="0" applyFont="1" applyFill="1" applyBorder="1" applyAlignment="1">
      <alignment horizontal="center" vertical="top" wrapText="1" readingOrder="1"/>
    </xf>
    <xf numFmtId="0" fontId="40" fillId="6" borderId="3" xfId="0" applyFont="1" applyFill="1" applyBorder="1" applyAlignment="1">
      <alignment horizontal="center" vertical="top" wrapText="1" readingOrder="1"/>
    </xf>
    <xf numFmtId="0" fontId="41" fillId="6" borderId="3" xfId="0" applyFont="1" applyFill="1" applyBorder="1" applyAlignment="1">
      <alignment horizontal="center" vertical="top" wrapText="1" readingOrder="1"/>
    </xf>
    <xf numFmtId="169" fontId="31" fillId="6" borderId="3" xfId="0" applyNumberFormat="1" applyFont="1" applyFill="1" applyBorder="1" applyAlignment="1">
      <alignment horizontal="center" vertical="top" wrapText="1" readingOrder="1"/>
    </xf>
    <xf numFmtId="0" fontId="14" fillId="0" borderId="3" xfId="0" applyFont="1" applyBorder="1" applyAlignment="1">
      <alignment horizontal="left" vertical="center" wrapText="1"/>
    </xf>
    <xf numFmtId="164" fontId="14" fillId="0" borderId="3" xfId="0" applyNumberFormat="1" applyFont="1" applyBorder="1" applyAlignment="1">
      <alignment horizontal="center" vertical="center" wrapText="1"/>
    </xf>
    <xf numFmtId="164" fontId="14" fillId="0" borderId="3" xfId="0" applyNumberFormat="1" applyFont="1" applyBorder="1" applyAlignment="1">
      <alignment horizontal="center"/>
    </xf>
    <xf numFmtId="0" fontId="2" fillId="6" borderId="3" xfId="0" applyFont="1" applyFill="1" applyBorder="1" applyAlignment="1">
      <alignment horizontal="left"/>
    </xf>
    <xf numFmtId="2" fontId="18" fillId="0" borderId="3" xfId="0" applyNumberFormat="1" applyFont="1" applyBorder="1" applyAlignment="1">
      <alignment horizontal="center" vertical="top"/>
    </xf>
    <xf numFmtId="0" fontId="2" fillId="6" borderId="3" xfId="0" applyFont="1" applyFill="1" applyBorder="1" applyAlignment="1">
      <alignment horizontal="left" vertical="top" wrapText="1"/>
    </xf>
    <xf numFmtId="164" fontId="14" fillId="0" borderId="3" xfId="0" applyNumberFormat="1" applyFont="1" applyBorder="1" applyAlignment="1">
      <alignment horizontal="center" vertical="center"/>
    </xf>
    <xf numFmtId="0" fontId="13" fillId="6" borderId="3" xfId="0" applyFont="1" applyFill="1" applyBorder="1" applyAlignment="1">
      <alignment horizontal="left"/>
    </xf>
    <xf numFmtId="0" fontId="14" fillId="0" borderId="3" xfId="0" applyFont="1" applyBorder="1" applyAlignment="1">
      <alignment horizontal="center" vertical="center"/>
    </xf>
    <xf numFmtId="0" fontId="20" fillId="0" borderId="3" xfId="0" applyFont="1" applyBorder="1" applyAlignment="1">
      <alignment horizontal="center"/>
    </xf>
    <xf numFmtId="0" fontId="14" fillId="0" borderId="3" xfId="0" applyFont="1" applyBorder="1" applyAlignment="1">
      <alignment horizontal="center"/>
    </xf>
    <xf numFmtId="0" fontId="2" fillId="6" borderId="3" xfId="0" applyFont="1" applyFill="1" applyBorder="1" applyAlignment="1">
      <alignment horizontal="left" wrapText="1"/>
    </xf>
    <xf numFmtId="0" fontId="2" fillId="0" borderId="3" xfId="0" applyFont="1" applyBorder="1" applyAlignment="1">
      <alignment horizontal="left"/>
    </xf>
    <xf numFmtId="0" fontId="2" fillId="0" borderId="3" xfId="0" applyFont="1" applyBorder="1" applyAlignment="1">
      <alignment horizontal="left" wrapText="1"/>
    </xf>
    <xf numFmtId="0" fontId="18" fillId="0" borderId="3" xfId="0" applyFont="1" applyBorder="1" applyAlignment="1">
      <alignment horizontal="left"/>
    </xf>
    <xf numFmtId="173" fontId="18" fillId="0" borderId="3" xfId="0" applyNumberFormat="1" applyFont="1" applyBorder="1"/>
    <xf numFmtId="0" fontId="0" fillId="0" borderId="0" xfId="0" applyAlignment="1">
      <alignment vertical="top" wrapText="1"/>
    </xf>
    <xf numFmtId="171" fontId="18" fillId="0" borderId="3" xfId="0" applyNumberFormat="1" applyFont="1" applyBorder="1" applyAlignment="1">
      <alignment horizontal="center" vertical="top" wrapText="1"/>
    </xf>
    <xf numFmtId="0" fontId="21" fillId="6" borderId="3" xfId="0" applyFont="1" applyFill="1" applyBorder="1" applyAlignment="1">
      <alignment vertical="center" wrapText="1"/>
    </xf>
    <xf numFmtId="169" fontId="18" fillId="0" borderId="3" xfId="0" applyNumberFormat="1" applyFont="1" applyBorder="1" applyAlignment="1">
      <alignment horizontal="center" vertical="center" wrapText="1"/>
    </xf>
    <xf numFmtId="164" fontId="25" fillId="6" borderId="3" xfId="2" applyNumberFormat="1" applyFont="1" applyFill="1" applyBorder="1" applyAlignment="1">
      <alignment horizontal="center" vertical="center"/>
    </xf>
    <xf numFmtId="164" fontId="25" fillId="6" borderId="3" xfId="2" applyNumberFormat="1" applyFont="1" applyFill="1" applyBorder="1" applyAlignment="1">
      <alignment horizontal="center" vertical="center" wrapText="1"/>
    </xf>
    <xf numFmtId="0" fontId="25" fillId="6" borderId="3" xfId="5" applyFont="1" applyFill="1" applyBorder="1" applyAlignment="1">
      <alignment vertical="top" wrapText="1"/>
    </xf>
    <xf numFmtId="164" fontId="25" fillId="6" borderId="3" xfId="0" applyNumberFormat="1" applyFont="1" applyFill="1" applyBorder="1" applyAlignment="1">
      <alignment horizontal="center"/>
    </xf>
    <xf numFmtId="164" fontId="25" fillId="0" borderId="3" xfId="2" applyNumberFormat="1" applyFont="1" applyBorder="1" applyAlignment="1">
      <alignment horizontal="center" vertical="center"/>
    </xf>
    <xf numFmtId="0" fontId="25" fillId="6" borderId="3" xfId="3" applyFont="1" applyFill="1" applyBorder="1"/>
    <xf numFmtId="164" fontId="25" fillId="6" borderId="3" xfId="2" applyNumberFormat="1" applyFont="1" applyFill="1" applyBorder="1"/>
    <xf numFmtId="0" fontId="31" fillId="0" borderId="3" xfId="5" applyFont="1" applyBorder="1" applyAlignment="1">
      <alignment vertical="top" wrapText="1"/>
    </xf>
    <xf numFmtId="164" fontId="25" fillId="6" borderId="3" xfId="2" applyNumberFormat="1" applyFont="1" applyFill="1" applyBorder="1" applyAlignment="1">
      <alignment horizontal="center"/>
    </xf>
    <xf numFmtId="0" fontId="25" fillId="6" borderId="3" xfId="2" applyFont="1" applyFill="1" applyBorder="1" applyAlignment="1">
      <alignment horizontal="center"/>
    </xf>
    <xf numFmtId="0" fontId="12" fillId="6" borderId="5" xfId="2" applyFont="1" applyFill="1" applyBorder="1" applyAlignment="1">
      <alignment vertical="top" wrapText="1"/>
    </xf>
    <xf numFmtId="0" fontId="18" fillId="0" borderId="5" xfId="0" applyFont="1" applyBorder="1" applyAlignment="1">
      <alignment vertical="top" wrapText="1"/>
    </xf>
    <xf numFmtId="0" fontId="25" fillId="6" borderId="3" xfId="2" applyFont="1" applyFill="1" applyBorder="1" applyAlignment="1">
      <alignment vertical="top" wrapText="1"/>
    </xf>
    <xf numFmtId="0" fontId="25" fillId="6" borderId="5" xfId="2" applyFont="1" applyFill="1" applyBorder="1" applyAlignment="1">
      <alignment vertical="top" wrapText="1"/>
    </xf>
    <xf numFmtId="164" fontId="25" fillId="6" borderId="3" xfId="2" applyNumberFormat="1" applyFont="1" applyFill="1" applyBorder="1" applyAlignment="1">
      <alignment vertical="top" wrapText="1"/>
    </xf>
    <xf numFmtId="164" fontId="25" fillId="0" borderId="3" xfId="2" applyNumberFormat="1" applyFont="1" applyBorder="1" applyAlignment="1">
      <alignment horizontal="center" vertical="top" wrapText="1"/>
    </xf>
    <xf numFmtId="164" fontId="25" fillId="0" borderId="3" xfId="2" applyNumberFormat="1" applyFont="1" applyBorder="1" applyAlignment="1">
      <alignment vertical="top" wrapText="1"/>
    </xf>
    <xf numFmtId="0" fontId="18" fillId="0" borderId="3" xfId="0" applyFont="1" applyBorder="1" applyAlignment="1">
      <alignment horizontal="center" vertical="center" wrapText="1"/>
    </xf>
    <xf numFmtId="0" fontId="31" fillId="0" borderId="0" xfId="0" applyFont="1"/>
    <xf numFmtId="164" fontId="31" fillId="6" borderId="3" xfId="0" applyNumberFormat="1" applyFont="1" applyFill="1" applyBorder="1" applyAlignment="1">
      <alignment horizontal="left" vertical="center" wrapText="1" readingOrder="1"/>
    </xf>
    <xf numFmtId="0" fontId="25" fillId="6" borderId="3" xfId="0" applyFont="1" applyFill="1" applyBorder="1" applyAlignment="1">
      <alignment vertical="center" wrapText="1"/>
    </xf>
    <xf numFmtId="0" fontId="33" fillId="0" borderId="0" xfId="0" applyFont="1"/>
    <xf numFmtId="0" fontId="43" fillId="0" borderId="0" xfId="0" applyFont="1" applyAlignment="1">
      <alignment horizontal="left" vertical="center" readingOrder="1"/>
    </xf>
    <xf numFmtId="0" fontId="18" fillId="0" borderId="0" xfId="0" applyFont="1" applyAlignment="1">
      <alignment horizontal="left" vertical="center" indent="2" readingOrder="1"/>
    </xf>
    <xf numFmtId="0" fontId="31" fillId="0" borderId="3" xfId="0" applyFont="1" applyBorder="1" applyAlignment="1">
      <alignment horizontal="center" vertical="center" wrapText="1" readingOrder="1"/>
    </xf>
    <xf numFmtId="164" fontId="31" fillId="0" borderId="3" xfId="0" applyNumberFormat="1" applyFont="1" applyBorder="1" applyAlignment="1">
      <alignment horizontal="center" vertical="center" wrapText="1" readingOrder="1"/>
    </xf>
    <xf numFmtId="0" fontId="31" fillId="0" borderId="3" xfId="0" applyFont="1" applyBorder="1" applyAlignment="1">
      <alignment horizontal="left" vertical="center" wrapText="1" readingOrder="1"/>
    </xf>
    <xf numFmtId="0" fontId="29" fillId="0" borderId="3" xfId="0" applyFont="1" applyBorder="1" applyAlignment="1">
      <alignment horizontal="left" vertical="center" wrapText="1" readingOrder="1"/>
    </xf>
    <xf numFmtId="0" fontId="21" fillId="0" borderId="0" xfId="0" applyFont="1" applyAlignment="1">
      <alignment horizontal="center" vertical="top" wrapText="1"/>
    </xf>
    <xf numFmtId="0" fontId="18" fillId="0" borderId="7" xfId="0" applyFont="1" applyBorder="1" applyAlignment="1">
      <alignment horizontal="left" vertical="top"/>
    </xf>
    <xf numFmtId="164" fontId="18" fillId="0" borderId="5" xfId="0" applyNumberFormat="1" applyFont="1" applyBorder="1" applyAlignment="1">
      <alignment horizontal="center" vertical="top"/>
    </xf>
    <xf numFmtId="164" fontId="18" fillId="0" borderId="6" xfId="0" applyNumberFormat="1" applyFont="1" applyBorder="1" applyAlignment="1">
      <alignment horizontal="center" vertical="top"/>
    </xf>
    <xf numFmtId="0" fontId="18" fillId="0" borderId="3" xfId="0" applyFont="1" applyBorder="1" applyAlignment="1">
      <alignment horizontal="center" vertical="top"/>
    </xf>
    <xf numFmtId="0" fontId="18" fillId="0" borderId="1" xfId="0" applyFont="1" applyBorder="1" applyAlignment="1">
      <alignment horizontal="left" vertical="top"/>
    </xf>
    <xf numFmtId="0" fontId="18" fillId="0" borderId="4" xfId="0" applyFont="1" applyBorder="1" applyAlignment="1">
      <alignment horizontal="left" vertical="top"/>
    </xf>
    <xf numFmtId="0" fontId="18" fillId="0" borderId="2" xfId="0" applyFont="1" applyBorder="1" applyAlignment="1">
      <alignment horizontal="left" vertical="top"/>
    </xf>
    <xf numFmtId="164" fontId="18" fillId="0" borderId="3" xfId="0" applyNumberFormat="1" applyFont="1" applyBorder="1" applyAlignment="1">
      <alignment horizontal="center" vertical="top" wrapText="1"/>
    </xf>
    <xf numFmtId="0" fontId="18" fillId="0" borderId="3" xfId="0" applyFont="1" applyBorder="1" applyAlignment="1">
      <alignment horizontal="center" vertical="top" wrapText="1"/>
    </xf>
    <xf numFmtId="0" fontId="18" fillId="0" borderId="3" xfId="0" applyFont="1" applyBorder="1" applyAlignment="1">
      <alignment horizontal="center" vertical="center" wrapText="1"/>
    </xf>
    <xf numFmtId="164" fontId="15" fillId="6" borderId="3" xfId="0" applyNumberFormat="1" applyFont="1" applyFill="1" applyBorder="1" applyAlignment="1">
      <alignment horizontal="center" vertical="top" wrapText="1"/>
    </xf>
    <xf numFmtId="0" fontId="15" fillId="6" borderId="3" xfId="0" applyFont="1" applyFill="1" applyBorder="1" applyAlignment="1">
      <alignment vertical="center" wrapText="1"/>
    </xf>
    <xf numFmtId="0" fontId="17" fillId="6" borderId="1" xfId="1" applyFont="1" applyFill="1" applyBorder="1" applyAlignment="1">
      <alignment horizontal="left" vertical="center" wrapText="1"/>
    </xf>
    <xf numFmtId="0" fontId="17" fillId="6" borderId="4" xfId="1" applyFont="1" applyFill="1" applyBorder="1" applyAlignment="1">
      <alignment horizontal="left" vertical="center" wrapText="1"/>
    </xf>
    <xf numFmtId="0" fontId="17" fillId="6" borderId="2" xfId="1" applyFont="1" applyFill="1" applyBorder="1" applyAlignment="1">
      <alignment horizontal="left" vertical="center" wrapText="1"/>
    </xf>
    <xf numFmtId="164" fontId="15" fillId="6" borderId="3" xfId="0" applyNumberFormat="1" applyFont="1" applyFill="1" applyBorder="1" applyAlignment="1">
      <alignment horizontal="center" vertical="center" wrapText="1"/>
    </xf>
    <xf numFmtId="0" fontId="22" fillId="6" borderId="3" xfId="0" applyFont="1" applyFill="1" applyBorder="1" applyAlignment="1">
      <alignment horizontal="center" vertical="center" wrapText="1"/>
    </xf>
    <xf numFmtId="0" fontId="19" fillId="6" borderId="4" xfId="1" applyFont="1" applyFill="1" applyBorder="1" applyAlignment="1">
      <alignment horizontal="center" vertical="center" wrapText="1"/>
    </xf>
    <xf numFmtId="0" fontId="19" fillId="6" borderId="2" xfId="1" applyFont="1" applyFill="1" applyBorder="1" applyAlignment="1">
      <alignment horizontal="center" vertical="center" wrapText="1"/>
    </xf>
    <xf numFmtId="0" fontId="17" fillId="0" borderId="0" xfId="1" applyFont="1" applyAlignment="1">
      <alignment horizontal="center" vertical="center"/>
    </xf>
    <xf numFmtId="0" fontId="8" fillId="6" borderId="3" xfId="0" applyFont="1" applyFill="1" applyBorder="1" applyAlignment="1">
      <alignment horizontal="left" vertical="center" wrapText="1"/>
    </xf>
    <xf numFmtId="0" fontId="15" fillId="6" borderId="3" xfId="0" applyFont="1" applyFill="1" applyBorder="1" applyAlignment="1">
      <alignment wrapText="1"/>
    </xf>
    <xf numFmtId="0" fontId="1" fillId="6" borderId="0" xfId="0" applyFont="1" applyFill="1" applyAlignment="1">
      <alignment horizontal="left"/>
    </xf>
    <xf numFmtId="0" fontId="5" fillId="6" borderId="7" xfId="0" applyFont="1" applyFill="1" applyBorder="1" applyAlignment="1">
      <alignment horizontal="left"/>
    </xf>
    <xf numFmtId="0" fontId="4" fillId="6" borderId="3" xfId="0" applyFont="1" applyFill="1" applyBorder="1" applyAlignment="1">
      <alignment horizontal="center" vertical="center"/>
    </xf>
    <xf numFmtId="0" fontId="4"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5" fillId="0" borderId="7" xfId="0" applyFont="1" applyBorder="1" applyAlignment="1">
      <alignment horizontal="left"/>
    </xf>
    <xf numFmtId="2" fontId="10" fillId="5" borderId="3"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5" fillId="0" borderId="12" xfId="0" applyFont="1" applyBorder="1" applyAlignment="1">
      <alignment wrapText="1"/>
    </xf>
    <xf numFmtId="0" fontId="15" fillId="0" borderId="13" xfId="0" applyFont="1" applyBorder="1" applyAlignment="1">
      <alignment wrapText="1"/>
    </xf>
    <xf numFmtId="0" fontId="15" fillId="0" borderId="14" xfId="0" applyFont="1" applyBorder="1" applyAlignment="1">
      <alignment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2"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0" borderId="0" xfId="0" applyFont="1" applyAlignment="1">
      <alignment horizontal="left"/>
    </xf>
    <xf numFmtId="0" fontId="15" fillId="0" borderId="3" xfId="0" applyFont="1" applyBorder="1" applyAlignment="1">
      <alignment wrapText="1"/>
    </xf>
    <xf numFmtId="0" fontId="17" fillId="0" borderId="0" xfId="1" applyFont="1" applyAlignment="1">
      <alignment horizontal="left" vertical="center" wrapText="1"/>
    </xf>
    <xf numFmtId="0" fontId="17" fillId="0" borderId="0" xfId="1" applyFont="1" applyAlignment="1">
      <alignment horizontal="left" vertical="center"/>
    </xf>
    <xf numFmtId="0" fontId="10" fillId="6" borderId="0" xfId="0" applyFont="1" applyFill="1" applyAlignment="1">
      <alignment horizontal="center"/>
    </xf>
    <xf numFmtId="0" fontId="8" fillId="6" borderId="3" xfId="0" applyFont="1" applyFill="1" applyBorder="1" applyAlignment="1">
      <alignment horizontal="center" vertical="center" wrapText="1"/>
    </xf>
    <xf numFmtId="0" fontId="17" fillId="0" borderId="0" xfId="1" applyFont="1" applyAlignment="1">
      <alignment horizontal="center"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left" vertical="center" wrapText="1"/>
    </xf>
    <xf numFmtId="0" fontId="10" fillId="0" borderId="3" xfId="0" applyFont="1" applyBorder="1" applyAlignment="1">
      <alignment horizontal="center" wrapText="1"/>
    </xf>
    <xf numFmtId="0" fontId="14" fillId="0" borderId="12" xfId="0" applyFont="1" applyBorder="1" applyAlignment="1">
      <alignment wrapText="1"/>
    </xf>
    <xf numFmtId="0" fontId="14" fillId="0" borderId="13" xfId="0" applyFont="1" applyBorder="1" applyAlignment="1">
      <alignment wrapText="1"/>
    </xf>
    <xf numFmtId="0" fontId="14" fillId="0" borderId="14" xfId="0" applyFont="1" applyBorder="1" applyAlignment="1">
      <alignment wrapText="1"/>
    </xf>
    <xf numFmtId="0" fontId="0" fillId="0" borderId="0" xfId="0" applyAlignment="1">
      <alignment horizontal="center"/>
    </xf>
    <xf numFmtId="0" fontId="5" fillId="6" borderId="0" xfId="0" applyFont="1" applyFill="1" applyAlignment="1">
      <alignment horizontal="left"/>
    </xf>
    <xf numFmtId="0" fontId="13" fillId="0" borderId="3" xfId="0" applyFont="1" applyBorder="1" applyAlignment="1">
      <alignment horizontal="center" vertical="center" wrapText="1"/>
    </xf>
    <xf numFmtId="0" fontId="15" fillId="0" borderId="5" xfId="0" applyFont="1" applyBorder="1" applyAlignment="1">
      <alignment horizontal="center" vertical="top" wrapText="1"/>
    </xf>
    <xf numFmtId="0" fontId="15" fillId="0" borderId="11" xfId="0" applyFont="1" applyBorder="1" applyAlignment="1">
      <alignment horizontal="center" vertical="top" wrapText="1"/>
    </xf>
    <xf numFmtId="0" fontId="15" fillId="0" borderId="6" xfId="0" applyFont="1" applyBorder="1" applyAlignment="1">
      <alignment horizontal="center" vertical="top" wrapText="1"/>
    </xf>
    <xf numFmtId="0" fontId="13" fillId="0" borderId="3" xfId="0" applyFont="1" applyBorder="1" applyAlignment="1">
      <alignment horizontal="center" vertical="center"/>
    </xf>
    <xf numFmtId="0" fontId="12" fillId="0" borderId="0" xfId="2" applyFont="1" applyAlignment="1">
      <alignment horizontal="left" vertical="center" wrapText="1"/>
    </xf>
    <xf numFmtId="0" fontId="27" fillId="0" borderId="0" xfId="0" applyFont="1" applyBorder="1" applyAlignment="1">
      <alignment horizontal="left" vertical="center" readingOrder="1"/>
    </xf>
    <xf numFmtId="0" fontId="32" fillId="0" borderId="8" xfId="0" applyFont="1" applyBorder="1" applyAlignment="1">
      <alignment horizontal="center" vertical="top" wrapText="1" readingOrder="1"/>
    </xf>
    <xf numFmtId="0" fontId="32" fillId="0" borderId="15" xfId="0" applyFont="1" applyBorder="1" applyAlignment="1">
      <alignment horizontal="center" vertical="top" wrapText="1" readingOrder="1"/>
    </xf>
    <xf numFmtId="0" fontId="29" fillId="0" borderId="12" xfId="0" applyFont="1" applyBorder="1" applyAlignment="1">
      <alignment horizontal="left" vertical="top" wrapText="1" readingOrder="1"/>
    </xf>
    <xf numFmtId="0" fontId="29" fillId="0" borderId="14" xfId="0" applyFont="1" applyBorder="1" applyAlignment="1">
      <alignment horizontal="left" vertical="top" wrapText="1" readingOrder="1"/>
    </xf>
    <xf numFmtId="0" fontId="33" fillId="0" borderId="19" xfId="0" applyFont="1" applyBorder="1" applyAlignment="1">
      <alignment horizontal="left" vertical="top" readingOrder="1"/>
    </xf>
    <xf numFmtId="164" fontId="29" fillId="0" borderId="8" xfId="0" applyNumberFormat="1" applyFont="1" applyBorder="1" applyAlignment="1">
      <alignment horizontal="center" vertical="top" wrapText="1" readingOrder="1"/>
    </xf>
    <xf numFmtId="164" fontId="29" fillId="0" borderId="15" xfId="0" applyNumberFormat="1" applyFont="1" applyBorder="1" applyAlignment="1">
      <alignment horizontal="center" vertical="top" wrapText="1" readingOrder="1"/>
    </xf>
    <xf numFmtId="0" fontId="29" fillId="0" borderId="8" xfId="0" applyFont="1" applyBorder="1" applyAlignment="1">
      <alignment horizontal="left" vertical="top" wrapText="1" readingOrder="1"/>
    </xf>
    <xf numFmtId="0" fontId="29" fillId="0" borderId="15" xfId="0" applyFont="1" applyBorder="1" applyAlignment="1">
      <alignment horizontal="left" vertical="top" wrapText="1" readingOrder="1"/>
    </xf>
    <xf numFmtId="0" fontId="27" fillId="0" borderId="22" xfId="0" applyFont="1" applyBorder="1" applyAlignment="1">
      <alignment horizontal="left" vertical="top" readingOrder="1"/>
    </xf>
    <xf numFmtId="0" fontId="17" fillId="0" borderId="7" xfId="2" applyFont="1" applyBorder="1" applyAlignment="1">
      <alignment horizontal="left" vertical="top"/>
    </xf>
    <xf numFmtId="0" fontId="18" fillId="0" borderId="1" xfId="0" applyFont="1" applyBorder="1" applyAlignment="1">
      <alignment horizontal="center" vertical="top"/>
    </xf>
    <xf numFmtId="0" fontId="18" fillId="0" borderId="2" xfId="0" applyFont="1" applyBorder="1" applyAlignment="1">
      <alignment horizontal="center" vertical="top"/>
    </xf>
    <xf numFmtId="0" fontId="18" fillId="0" borderId="24" xfId="0" applyFont="1" applyBorder="1" applyAlignment="1">
      <alignment horizontal="left" vertical="center" wrapText="1"/>
    </xf>
    <xf numFmtId="0" fontId="18" fillId="0" borderId="0" xfId="0" applyFont="1" applyBorder="1" applyAlignment="1">
      <alignment horizontal="left" vertical="center" wrapText="1"/>
    </xf>
    <xf numFmtId="0" fontId="12" fillId="0" borderId="7" xfId="2" applyFont="1" applyBorder="1" applyAlignment="1">
      <alignment horizontal="center" vertical="center"/>
    </xf>
    <xf numFmtId="0" fontId="25" fillId="0" borderId="7" xfId="2" applyFont="1" applyBorder="1" applyAlignment="1">
      <alignment horizontal="center" vertical="center"/>
    </xf>
    <xf numFmtId="0" fontId="25" fillId="6" borderId="5" xfId="2" applyFont="1" applyFill="1" applyBorder="1" applyAlignment="1">
      <alignment horizontal="center" vertical="center"/>
    </xf>
    <xf numFmtId="0" fontId="25" fillId="6" borderId="6" xfId="2" applyFont="1" applyFill="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25" fillId="6" borderId="5" xfId="2" applyFont="1" applyFill="1" applyBorder="1" applyAlignment="1">
      <alignment horizontal="center" vertical="center" wrapText="1"/>
    </xf>
    <xf numFmtId="0" fontId="25" fillId="6" borderId="6" xfId="2"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22" fillId="0" borderId="7" xfId="0" applyFont="1" applyBorder="1" applyAlignment="1">
      <alignment horizontal="left" vertical="top" wrapText="1"/>
    </xf>
    <xf numFmtId="0" fontId="22" fillId="0" borderId="0" xfId="0" applyFont="1" applyAlignment="1">
      <alignment horizontal="center" vertical="top" wrapText="1"/>
    </xf>
    <xf numFmtId="0" fontId="15" fillId="0" borderId="3" xfId="0" applyFont="1" applyBorder="1" applyAlignment="1">
      <alignment horizontal="center" vertical="top" wrapText="1"/>
    </xf>
    <xf numFmtId="0" fontId="17" fillId="0" borderId="7" xfId="2" applyFont="1" applyBorder="1" applyAlignment="1">
      <alignment horizontal="center" vertical="top"/>
    </xf>
    <xf numFmtId="0" fontId="22" fillId="6" borderId="5" xfId="0" applyFont="1" applyFill="1" applyBorder="1" applyAlignment="1">
      <alignment horizontal="center" vertical="top"/>
    </xf>
    <xf numFmtId="0" fontId="22" fillId="6" borderId="6" xfId="0" applyFont="1" applyFill="1" applyBorder="1" applyAlignment="1">
      <alignment horizontal="center" vertical="top"/>
    </xf>
    <xf numFmtId="0" fontId="22" fillId="6" borderId="5" xfId="0" applyFont="1" applyFill="1" applyBorder="1" applyAlignment="1">
      <alignment horizontal="center" vertical="top" wrapText="1"/>
    </xf>
    <xf numFmtId="0" fontId="22" fillId="6" borderId="6" xfId="0" applyFont="1" applyFill="1" applyBorder="1" applyAlignment="1">
      <alignment horizontal="center" vertical="top" wrapText="1"/>
    </xf>
    <xf numFmtId="0" fontId="22" fillId="6" borderId="1" xfId="0" applyFont="1" applyFill="1" applyBorder="1" applyAlignment="1">
      <alignment horizontal="center" vertical="top" wrapText="1"/>
    </xf>
    <xf numFmtId="0" fontId="22" fillId="6" borderId="4" xfId="0" applyFont="1" applyFill="1" applyBorder="1" applyAlignment="1">
      <alignment horizontal="center" vertical="top" wrapText="1"/>
    </xf>
    <xf numFmtId="0" fontId="22" fillId="6" borderId="2" xfId="0" applyFont="1" applyFill="1" applyBorder="1" applyAlignment="1">
      <alignment horizontal="center" vertical="top" wrapText="1"/>
    </xf>
    <xf numFmtId="0" fontId="17" fillId="0" borderId="7" xfId="2" applyFont="1" applyBorder="1" applyAlignment="1">
      <alignment horizontal="center" vertical="center"/>
    </xf>
    <xf numFmtId="0" fontId="22" fillId="6" borderId="5"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5"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18" fillId="0" borderId="1" xfId="0" applyFont="1" applyBorder="1" applyAlignment="1">
      <alignment horizontal="center"/>
    </xf>
    <xf numFmtId="0" fontId="18" fillId="0" borderId="2" xfId="0" applyFont="1" applyBorder="1" applyAlignment="1">
      <alignment horizontal="center"/>
    </xf>
    <xf numFmtId="0" fontId="31" fillId="0" borderId="8" xfId="0" applyFont="1" applyBorder="1" applyAlignment="1">
      <alignment horizontal="justify" vertical="top" wrapText="1" readingOrder="1"/>
    </xf>
    <xf numFmtId="0" fontId="31" fillId="0" borderId="10" xfId="0" applyFont="1" applyBorder="1" applyAlignment="1">
      <alignment horizontal="justify" vertical="top" wrapText="1" readingOrder="1"/>
    </xf>
    <xf numFmtId="0" fontId="31" fillId="0" borderId="15" xfId="0" applyFont="1" applyBorder="1" applyAlignment="1">
      <alignment horizontal="justify" vertical="top" wrapText="1" readingOrder="1"/>
    </xf>
    <xf numFmtId="0" fontId="31" fillId="0" borderId="19" xfId="0" applyFont="1" applyBorder="1" applyAlignment="1">
      <alignment horizontal="left" vertical="top" readingOrder="1"/>
    </xf>
    <xf numFmtId="0" fontId="31" fillId="0" borderId="8" xfId="0" applyFont="1" applyBorder="1" applyAlignment="1">
      <alignment horizontal="center" vertical="top" wrapText="1" readingOrder="1"/>
    </xf>
    <xf numFmtId="0" fontId="31" fillId="0" borderId="10" xfId="0" applyFont="1" applyBorder="1" applyAlignment="1">
      <alignment horizontal="center" vertical="top" wrapText="1" readingOrder="1"/>
    </xf>
    <xf numFmtId="0" fontId="31" fillId="0" borderId="15" xfId="0" applyFont="1" applyBorder="1" applyAlignment="1">
      <alignment horizontal="center" vertical="top" wrapText="1" readingOrder="1"/>
    </xf>
    <xf numFmtId="0" fontId="31" fillId="0" borderId="19" xfId="0" applyFont="1" applyBorder="1" applyAlignment="1">
      <alignment horizontal="left" vertical="center" readingOrder="1"/>
    </xf>
    <xf numFmtId="0" fontId="12" fillId="0" borderId="0" xfId="2" applyFont="1" applyBorder="1" applyAlignment="1">
      <alignment horizontal="center" vertical="center"/>
    </xf>
    <xf numFmtId="0" fontId="26" fillId="6" borderId="3" xfId="0" applyFont="1" applyFill="1" applyBorder="1" applyAlignment="1">
      <alignment horizontal="left" vertical="top"/>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164" fontId="18" fillId="0" borderId="1" xfId="0" applyNumberFormat="1" applyFont="1" applyBorder="1" applyAlignment="1">
      <alignment horizontal="center" vertical="top"/>
    </xf>
    <xf numFmtId="164" fontId="18" fillId="0" borderId="4" xfId="0" applyNumberFormat="1" applyFont="1" applyBorder="1" applyAlignment="1">
      <alignment horizontal="center" vertical="top"/>
    </xf>
    <xf numFmtId="164" fontId="18" fillId="0" borderId="2" xfId="0" applyNumberFormat="1" applyFont="1" applyBorder="1" applyAlignment="1">
      <alignment horizontal="center" vertical="top"/>
    </xf>
    <xf numFmtId="164" fontId="18" fillId="0" borderId="1" xfId="0" applyNumberFormat="1" applyFont="1" applyBorder="1" applyAlignment="1">
      <alignment horizontal="center" vertical="top" wrapText="1"/>
    </xf>
    <xf numFmtId="164" fontId="18" fillId="0" borderId="4" xfId="0" applyNumberFormat="1" applyFont="1" applyBorder="1" applyAlignment="1">
      <alignment horizontal="center" vertical="top" wrapText="1"/>
    </xf>
    <xf numFmtId="164" fontId="18" fillId="0" borderId="2" xfId="0" applyNumberFormat="1" applyFont="1" applyBorder="1" applyAlignment="1">
      <alignment horizontal="center" vertical="top" wrapText="1"/>
    </xf>
    <xf numFmtId="0" fontId="25" fillId="0" borderId="0" xfId="2" applyFont="1" applyAlignment="1">
      <alignment horizontal="center" vertical="center"/>
    </xf>
    <xf numFmtId="0" fontId="31" fillId="6" borderId="20" xfId="0" applyFont="1" applyFill="1" applyBorder="1" applyAlignment="1">
      <alignment horizontal="left" vertical="top" wrapText="1" readingOrder="1"/>
    </xf>
    <xf numFmtId="0" fontId="31" fillId="6" borderId="0" xfId="0" applyFont="1" applyFill="1" applyBorder="1" applyAlignment="1">
      <alignment horizontal="left" vertical="top" wrapText="1" readingOrder="1"/>
    </xf>
    <xf numFmtId="0" fontId="21" fillId="6" borderId="3" xfId="0" applyFont="1" applyFill="1" applyBorder="1" applyAlignment="1">
      <alignment horizontal="center" vertical="center"/>
    </xf>
    <xf numFmtId="0" fontId="21" fillId="6" borderId="3" xfId="0" applyFont="1" applyFill="1" applyBorder="1" applyAlignment="1">
      <alignment horizontal="center" vertical="center" wrapText="1"/>
    </xf>
    <xf numFmtId="164" fontId="18" fillId="6" borderId="3" xfId="0" applyNumberFormat="1" applyFont="1" applyFill="1" applyBorder="1" applyAlignment="1">
      <alignment horizontal="center" vertical="center"/>
    </xf>
  </cellXfs>
  <cellStyles count="6">
    <cellStyle name="Hyperlink" xfId="4" builtinId="8"/>
    <cellStyle name="Normal" xfId="0" builtinId="0"/>
    <cellStyle name="Normal 2" xfId="5"/>
    <cellStyle name="Normal 2 2" xfId="1"/>
    <cellStyle name="Normal 5" xfId="2"/>
    <cellStyle name="Normal 5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maknaibhanu@gmail.com" TargetMode="External"/><Relationship Id="rId2" Type="http://schemas.openxmlformats.org/officeDocument/2006/relationships/hyperlink" Target="mailto:pusparokaya52@gmail.com" TargetMode="External"/><Relationship Id="rId1" Type="http://schemas.openxmlformats.org/officeDocument/2006/relationships/hyperlink" Target="mailto:gorabudha42@gmail.com"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2" workbookViewId="0">
      <selection activeCell="I9" sqref="I9"/>
    </sheetView>
  </sheetViews>
  <sheetFormatPr defaultRowHeight="14.5"/>
  <cols>
    <col min="2" max="2" width="19.1796875" customWidth="1"/>
    <col min="3" max="3" width="18.7265625" customWidth="1"/>
    <col min="4" max="4" width="15.36328125" customWidth="1"/>
    <col min="5" max="5" width="26.81640625" customWidth="1"/>
  </cols>
  <sheetData>
    <row r="1" spans="1:7" ht="21.5">
      <c r="A1" s="348" t="s">
        <v>1419</v>
      </c>
      <c r="B1" s="348"/>
      <c r="C1" s="348"/>
      <c r="D1" s="348"/>
      <c r="E1" s="348"/>
      <c r="F1" s="348"/>
      <c r="G1" s="348"/>
    </row>
    <row r="2" spans="1:7" ht="43">
      <c r="A2" s="237" t="s">
        <v>52</v>
      </c>
      <c r="B2" s="237" t="s">
        <v>1420</v>
      </c>
      <c r="C2" s="237" t="s">
        <v>1421</v>
      </c>
      <c r="D2" s="237" t="s">
        <v>1422</v>
      </c>
      <c r="E2" s="237" t="s">
        <v>1423</v>
      </c>
      <c r="F2" s="237" t="s">
        <v>1424</v>
      </c>
      <c r="G2" s="237" t="s">
        <v>922</v>
      </c>
    </row>
    <row r="3" spans="1:7" ht="21.5">
      <c r="A3" s="240">
        <v>1</v>
      </c>
      <c r="B3" s="237" t="s">
        <v>1425</v>
      </c>
      <c r="C3" s="237"/>
      <c r="D3" s="237"/>
      <c r="E3" s="237"/>
      <c r="F3" s="237"/>
      <c r="G3" s="237"/>
    </row>
    <row r="4" spans="1:7" ht="43">
      <c r="A4" s="240">
        <v>2</v>
      </c>
      <c r="B4" s="237" t="s">
        <v>1426</v>
      </c>
      <c r="C4" s="240" t="s">
        <v>1427</v>
      </c>
      <c r="D4" s="237" t="s">
        <v>1428</v>
      </c>
      <c r="E4" s="237"/>
      <c r="F4" s="237" t="s">
        <v>1429</v>
      </c>
      <c r="G4" s="237"/>
    </row>
    <row r="5" spans="1:7" ht="43">
      <c r="A5" s="240">
        <v>3</v>
      </c>
      <c r="B5" s="237" t="s">
        <v>1430</v>
      </c>
      <c r="C5" s="240" t="s">
        <v>1431</v>
      </c>
      <c r="D5" s="237" t="s">
        <v>1428</v>
      </c>
      <c r="E5" s="237"/>
      <c r="F5" s="237" t="s">
        <v>1429</v>
      </c>
      <c r="G5" s="237"/>
    </row>
    <row r="6" spans="1:7" ht="21.5">
      <c r="A6" s="240">
        <v>4</v>
      </c>
      <c r="B6" s="237" t="s">
        <v>1432</v>
      </c>
      <c r="C6" s="237"/>
      <c r="D6" s="237"/>
      <c r="E6" s="237"/>
      <c r="F6" s="237"/>
      <c r="G6" s="237"/>
    </row>
    <row r="7" spans="1:7" ht="43">
      <c r="A7" s="240">
        <v>5</v>
      </c>
      <c r="B7" s="237" t="s">
        <v>1433</v>
      </c>
      <c r="C7" s="240">
        <v>2</v>
      </c>
      <c r="D7" s="237" t="s">
        <v>1428</v>
      </c>
      <c r="E7" s="237" t="s">
        <v>1434</v>
      </c>
      <c r="F7" s="237" t="s">
        <v>81</v>
      </c>
      <c r="G7" s="237"/>
    </row>
    <row r="8" spans="1:7" ht="21.5">
      <c r="A8" s="240">
        <v>6</v>
      </c>
      <c r="B8" s="237" t="s">
        <v>1435</v>
      </c>
      <c r="C8" s="237"/>
      <c r="D8" s="237"/>
      <c r="E8" s="237"/>
      <c r="F8" s="237"/>
      <c r="G8" s="237"/>
    </row>
    <row r="9" spans="1:7" ht="43">
      <c r="A9" s="240">
        <v>7</v>
      </c>
      <c r="B9" s="237" t="s">
        <v>1436</v>
      </c>
      <c r="C9" s="240">
        <v>1</v>
      </c>
      <c r="D9" s="237" t="s">
        <v>1428</v>
      </c>
      <c r="E9" s="237"/>
      <c r="F9" s="237" t="s">
        <v>1437</v>
      </c>
      <c r="G9" s="237"/>
    </row>
    <row r="10" spans="1:7" ht="43">
      <c r="A10" s="240">
        <v>8</v>
      </c>
      <c r="B10" s="237" t="s">
        <v>1438</v>
      </c>
      <c r="C10" s="240">
        <v>2</v>
      </c>
      <c r="D10" s="237" t="s">
        <v>1439</v>
      </c>
      <c r="E10" s="237"/>
      <c r="F10" s="237" t="s">
        <v>81</v>
      </c>
      <c r="G10" s="237"/>
    </row>
    <row r="11" spans="1:7" ht="21.5">
      <c r="A11" s="240">
        <v>9</v>
      </c>
      <c r="B11" s="237" t="s">
        <v>1440</v>
      </c>
      <c r="C11" s="240">
        <v>5</v>
      </c>
      <c r="D11" s="237"/>
      <c r="E11" s="237"/>
      <c r="F11" s="237" t="s">
        <v>81</v>
      </c>
      <c r="G11" s="237"/>
    </row>
  </sheetData>
  <mergeCells count="1">
    <mergeCell ref="A1:G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workbookViewId="0">
      <selection activeCell="A2" sqref="A2:S2"/>
    </sheetView>
  </sheetViews>
  <sheetFormatPr defaultRowHeight="14.5"/>
  <cols>
    <col min="1" max="1" width="9.7265625" style="63" customWidth="1"/>
    <col min="2" max="2" width="43.453125" style="63" customWidth="1"/>
    <col min="3" max="3" width="10.7265625" style="63" customWidth="1"/>
    <col min="4" max="4" width="6.453125" style="63" customWidth="1"/>
    <col min="5" max="5" width="11.1796875" style="63" customWidth="1"/>
    <col min="6" max="6" width="9.81640625" style="63" customWidth="1"/>
    <col min="7" max="7" width="13" style="63" customWidth="1"/>
    <col min="8" max="9" width="10.26953125" style="63" customWidth="1"/>
    <col min="10" max="10" width="11.1796875" style="63" customWidth="1"/>
    <col min="11" max="11" width="10.7265625" style="63" customWidth="1"/>
    <col min="12" max="12" width="14.26953125" style="63" customWidth="1"/>
    <col min="13" max="13" width="6.81640625" style="63" customWidth="1"/>
    <col min="14" max="14" width="10.36328125" style="63" customWidth="1"/>
    <col min="15" max="15" width="11.54296875" style="63" customWidth="1"/>
    <col min="16" max="16" width="10" style="63" customWidth="1"/>
    <col min="17" max="17" width="7.54296875" style="63" customWidth="1"/>
    <col min="18" max="18" width="5.7265625" style="63" customWidth="1"/>
    <col min="19" max="19" width="4.453125" style="63" customWidth="1"/>
    <col min="20" max="16384" width="8.7265625" style="63"/>
  </cols>
  <sheetData>
    <row r="1" spans="1:19" ht="35.5">
      <c r="A1" s="371" t="s">
        <v>583</v>
      </c>
      <c r="B1" s="371"/>
      <c r="C1" s="371"/>
      <c r="D1" s="371"/>
      <c r="E1" s="371"/>
      <c r="F1" s="371"/>
      <c r="G1" s="371"/>
      <c r="H1" s="371"/>
      <c r="I1" s="371"/>
      <c r="J1" s="371"/>
      <c r="K1" s="371"/>
      <c r="L1" s="371"/>
      <c r="M1" s="371"/>
      <c r="N1" s="371"/>
      <c r="O1" s="371"/>
      <c r="P1" s="371"/>
      <c r="Q1" s="371"/>
      <c r="R1" s="371"/>
      <c r="S1" s="371"/>
    </row>
    <row r="2" spans="1:19" ht="21.5">
      <c r="A2" s="372" t="s">
        <v>584</v>
      </c>
      <c r="B2" s="372"/>
      <c r="C2" s="372"/>
      <c r="D2" s="372"/>
      <c r="E2" s="372"/>
      <c r="F2" s="372"/>
      <c r="G2" s="372"/>
      <c r="H2" s="372"/>
      <c r="I2" s="372"/>
      <c r="J2" s="372"/>
      <c r="K2" s="372"/>
      <c r="L2" s="372"/>
      <c r="M2" s="372"/>
      <c r="N2" s="372"/>
      <c r="O2" s="372"/>
      <c r="P2" s="372"/>
      <c r="Q2" s="372"/>
      <c r="R2" s="372"/>
      <c r="S2" s="372"/>
    </row>
    <row r="3" spans="1:19" ht="33.65" customHeight="1">
      <c r="A3" s="373" t="s">
        <v>0</v>
      </c>
      <c r="B3" s="374" t="s">
        <v>1</v>
      </c>
      <c r="C3" s="375" t="s">
        <v>2</v>
      </c>
      <c r="D3" s="374" t="s">
        <v>3</v>
      </c>
      <c r="E3" s="373" t="s">
        <v>4</v>
      </c>
      <c r="F3" s="373"/>
      <c r="G3" s="373"/>
      <c r="H3" s="375" t="s">
        <v>98</v>
      </c>
      <c r="I3" s="375"/>
      <c r="J3" s="375"/>
      <c r="K3" s="375" t="s">
        <v>99</v>
      </c>
      <c r="L3" s="375"/>
      <c r="M3" s="375"/>
      <c r="N3" s="374" t="s">
        <v>5</v>
      </c>
      <c r="O3" s="374"/>
      <c r="P3" s="374"/>
      <c r="Q3" s="376" t="s">
        <v>6</v>
      </c>
      <c r="R3" s="376"/>
      <c r="S3" s="374" t="s">
        <v>7</v>
      </c>
    </row>
    <row r="4" spans="1:19" ht="35.5" customHeight="1">
      <c r="A4" s="373"/>
      <c r="B4" s="374"/>
      <c r="C4" s="375"/>
      <c r="D4" s="374"/>
      <c r="E4" s="112" t="s">
        <v>8</v>
      </c>
      <c r="F4" s="112" t="s">
        <v>9</v>
      </c>
      <c r="G4" s="112" t="s">
        <v>10</v>
      </c>
      <c r="H4" s="75" t="s">
        <v>8</v>
      </c>
      <c r="I4" s="75" t="s">
        <v>9</v>
      </c>
      <c r="J4" s="75" t="s">
        <v>11</v>
      </c>
      <c r="K4" s="75" t="s">
        <v>8</v>
      </c>
      <c r="L4" s="75" t="s">
        <v>124</v>
      </c>
      <c r="M4" s="75" t="s">
        <v>11</v>
      </c>
      <c r="N4" s="112" t="s">
        <v>8</v>
      </c>
      <c r="O4" s="112" t="s">
        <v>124</v>
      </c>
      <c r="P4" s="112" t="s">
        <v>12</v>
      </c>
      <c r="Q4" s="113" t="s">
        <v>13</v>
      </c>
      <c r="R4" s="114" t="s">
        <v>14</v>
      </c>
      <c r="S4" s="374"/>
    </row>
    <row r="5" spans="1:19" ht="21" customHeight="1">
      <c r="A5" s="115">
        <v>1</v>
      </c>
      <c r="B5" s="116">
        <v>2</v>
      </c>
      <c r="C5" s="115">
        <v>3</v>
      </c>
      <c r="D5" s="116">
        <v>4</v>
      </c>
      <c r="E5" s="115">
        <v>5</v>
      </c>
      <c r="F5" s="116">
        <v>6</v>
      </c>
      <c r="G5" s="115">
        <v>7</v>
      </c>
      <c r="H5" s="117">
        <v>8</v>
      </c>
      <c r="I5" s="117">
        <v>9</v>
      </c>
      <c r="J5" s="117">
        <v>10</v>
      </c>
      <c r="K5" s="117">
        <v>11</v>
      </c>
      <c r="L5" s="117">
        <v>12</v>
      </c>
      <c r="M5" s="117">
        <v>13</v>
      </c>
      <c r="N5" s="116">
        <v>14</v>
      </c>
      <c r="O5" s="116">
        <v>15</v>
      </c>
      <c r="P5" s="115">
        <v>16</v>
      </c>
      <c r="Q5" s="116">
        <v>17</v>
      </c>
      <c r="R5" s="115">
        <v>18</v>
      </c>
      <c r="S5" s="116">
        <v>19</v>
      </c>
    </row>
    <row r="6" spans="1:19" ht="21" customHeight="1">
      <c r="A6" s="369" t="s">
        <v>39</v>
      </c>
      <c r="B6" s="369"/>
      <c r="C6" s="75"/>
      <c r="D6" s="75"/>
      <c r="E6" s="75"/>
      <c r="F6" s="75"/>
      <c r="G6" s="75"/>
      <c r="H6" s="75"/>
      <c r="I6" s="75"/>
      <c r="J6" s="75"/>
      <c r="K6" s="75"/>
      <c r="L6" s="75"/>
      <c r="M6" s="75"/>
      <c r="N6" s="75"/>
      <c r="O6" s="75"/>
      <c r="P6" s="75"/>
      <c r="Q6" s="75"/>
      <c r="R6" s="75"/>
      <c r="S6" s="75"/>
    </row>
    <row r="7" spans="1:19" ht="40">
      <c r="A7" s="132" t="s">
        <v>118</v>
      </c>
      <c r="B7" s="132" t="s">
        <v>119</v>
      </c>
      <c r="C7" s="132">
        <v>31122</v>
      </c>
      <c r="D7" s="132" t="s">
        <v>15</v>
      </c>
      <c r="E7" s="132">
        <v>1</v>
      </c>
      <c r="F7" s="132">
        <v>1.79</v>
      </c>
      <c r="G7" s="132">
        <v>3</v>
      </c>
      <c r="H7" s="132">
        <v>0</v>
      </c>
      <c r="I7" s="132">
        <v>0</v>
      </c>
      <c r="J7" s="132">
        <v>0</v>
      </c>
      <c r="K7" s="132">
        <v>0</v>
      </c>
      <c r="L7" s="132">
        <f>M7/$N$25*100</f>
        <v>0</v>
      </c>
      <c r="M7" s="133">
        <v>0</v>
      </c>
      <c r="N7" s="133">
        <v>1</v>
      </c>
      <c r="O7" s="134">
        <f>P7/$G$47*100</f>
        <v>1.7920076458992893</v>
      </c>
      <c r="P7" s="132">
        <v>3</v>
      </c>
      <c r="Q7" s="75"/>
      <c r="R7" s="120"/>
      <c r="S7" s="75"/>
    </row>
    <row r="8" spans="1:19" ht="40">
      <c r="A8" s="132" t="s">
        <v>120</v>
      </c>
      <c r="B8" s="132" t="s">
        <v>121</v>
      </c>
      <c r="C8" s="132">
        <v>31122</v>
      </c>
      <c r="D8" s="132" t="s">
        <v>15</v>
      </c>
      <c r="E8" s="132">
        <v>1</v>
      </c>
      <c r="F8" s="132">
        <v>1.19</v>
      </c>
      <c r="G8" s="132">
        <v>2</v>
      </c>
      <c r="H8" s="132">
        <v>0</v>
      </c>
      <c r="I8" s="132">
        <v>0</v>
      </c>
      <c r="J8" s="132">
        <v>0</v>
      </c>
      <c r="K8" s="132">
        <v>0</v>
      </c>
      <c r="L8" s="132">
        <f t="shared" ref="L8:L10" si="0">M8/$N$25*100</f>
        <v>0</v>
      </c>
      <c r="M8" s="133">
        <v>0</v>
      </c>
      <c r="N8" s="133">
        <v>1</v>
      </c>
      <c r="O8" s="134">
        <f t="shared" ref="O8:O46" si="1">P8/$G$47*100</f>
        <v>1.188698405113195</v>
      </c>
      <c r="P8" s="132">
        <v>1.99</v>
      </c>
      <c r="Q8" s="75"/>
      <c r="R8" s="120"/>
      <c r="S8" s="75"/>
    </row>
    <row r="9" spans="1:19" ht="40">
      <c r="A9" s="132" t="s">
        <v>122</v>
      </c>
      <c r="B9" s="132" t="s">
        <v>123</v>
      </c>
      <c r="C9" s="132">
        <v>31161</v>
      </c>
      <c r="D9" s="132" t="s">
        <v>15</v>
      </c>
      <c r="E9" s="132">
        <v>1</v>
      </c>
      <c r="F9" s="132">
        <v>5.97</v>
      </c>
      <c r="G9" s="132">
        <v>10</v>
      </c>
      <c r="H9" s="132">
        <v>0</v>
      </c>
      <c r="I9" s="132">
        <v>0</v>
      </c>
      <c r="J9" s="132">
        <v>0</v>
      </c>
      <c r="K9" s="132">
        <v>0</v>
      </c>
      <c r="L9" s="132">
        <f t="shared" si="0"/>
        <v>0</v>
      </c>
      <c r="M9" s="133">
        <v>0</v>
      </c>
      <c r="N9" s="133">
        <v>1</v>
      </c>
      <c r="O9" s="134">
        <f t="shared" si="1"/>
        <v>5.9673854608446337</v>
      </c>
      <c r="P9" s="132">
        <v>9.99</v>
      </c>
      <c r="Q9" s="75"/>
      <c r="R9" s="120"/>
      <c r="S9" s="75"/>
    </row>
    <row r="10" spans="1:19" ht="20">
      <c r="A10" s="369" t="s">
        <v>18</v>
      </c>
      <c r="B10" s="369"/>
      <c r="C10" s="75"/>
      <c r="D10" s="75"/>
      <c r="E10" s="117">
        <v>4</v>
      </c>
      <c r="F10" s="120">
        <f>SUM(F6:F9)</f>
        <v>8.9499999999999993</v>
      </c>
      <c r="G10" s="120">
        <f>SUM(G6:G9)</f>
        <v>15</v>
      </c>
      <c r="H10" s="132">
        <v>0</v>
      </c>
      <c r="I10" s="132">
        <v>0</v>
      </c>
      <c r="J10" s="132">
        <v>0</v>
      </c>
      <c r="K10" s="132">
        <v>0</v>
      </c>
      <c r="L10" s="132">
        <f t="shared" si="0"/>
        <v>0</v>
      </c>
      <c r="M10" s="132">
        <v>0</v>
      </c>
      <c r="N10" s="133">
        <v>4</v>
      </c>
      <c r="O10" s="134">
        <f t="shared" si="1"/>
        <v>8.9540648706767829</v>
      </c>
      <c r="P10" s="132">
        <v>14.99</v>
      </c>
      <c r="Q10" s="120"/>
      <c r="R10" s="120"/>
      <c r="S10" s="120"/>
    </row>
    <row r="11" spans="1:19" ht="17.25" customHeight="1">
      <c r="A11" s="369" t="s">
        <v>19</v>
      </c>
      <c r="B11" s="369"/>
      <c r="C11" s="75"/>
      <c r="D11" s="75"/>
      <c r="E11" s="75"/>
      <c r="F11" s="64"/>
      <c r="G11" s="75">
        <v>0</v>
      </c>
      <c r="H11" s="75"/>
      <c r="I11" s="64"/>
      <c r="J11" s="75"/>
      <c r="K11" s="120"/>
      <c r="L11" s="120"/>
      <c r="M11" s="120"/>
      <c r="N11" s="120"/>
      <c r="O11" s="134">
        <f t="shared" si="1"/>
        <v>0</v>
      </c>
      <c r="P11" s="64"/>
      <c r="Q11" s="75"/>
      <c r="R11" s="75"/>
      <c r="S11" s="75"/>
    </row>
    <row r="12" spans="1:19" ht="21.5">
      <c r="A12" s="132" t="s">
        <v>25</v>
      </c>
      <c r="B12" s="132" t="s">
        <v>125</v>
      </c>
      <c r="C12" s="132">
        <v>22111</v>
      </c>
      <c r="D12" s="132" t="s">
        <v>15</v>
      </c>
      <c r="E12" s="132">
        <v>510</v>
      </c>
      <c r="F12" s="132">
        <v>0.37</v>
      </c>
      <c r="G12" s="132">
        <v>0.62</v>
      </c>
      <c r="H12" s="132">
        <v>1</v>
      </c>
      <c r="I12" s="132">
        <v>0.1</v>
      </c>
      <c r="J12" s="132">
        <v>0.16</v>
      </c>
      <c r="K12" s="122">
        <v>1</v>
      </c>
      <c r="L12" s="123">
        <f>M12/$J$46*100</f>
        <v>1.4060742407199098</v>
      </c>
      <c r="M12" s="122">
        <v>0.5</v>
      </c>
      <c r="N12" s="132">
        <f>K12</f>
        <v>1</v>
      </c>
      <c r="O12" s="134">
        <f t="shared" si="1"/>
        <v>0.35840152917985785</v>
      </c>
      <c r="P12" s="135">
        <v>0.6</v>
      </c>
      <c r="Q12" s="75"/>
      <c r="R12" s="64"/>
      <c r="S12" s="75"/>
    </row>
    <row r="13" spans="1:19" ht="21.5">
      <c r="A13" s="132" t="s">
        <v>126</v>
      </c>
      <c r="B13" s="132" t="s">
        <v>127</v>
      </c>
      <c r="C13" s="132">
        <v>21111</v>
      </c>
      <c r="D13" s="132" t="s">
        <v>128</v>
      </c>
      <c r="E13" s="132">
        <v>0</v>
      </c>
      <c r="F13" s="132">
        <v>8.27</v>
      </c>
      <c r="G13" s="132">
        <v>13.85</v>
      </c>
      <c r="H13" s="132">
        <v>3</v>
      </c>
      <c r="I13" s="132">
        <v>1.91</v>
      </c>
      <c r="J13" s="132">
        <v>3.19</v>
      </c>
      <c r="K13" s="122">
        <v>3</v>
      </c>
      <c r="L13" s="123">
        <f t="shared" ref="L13:L46" si="2">M13/$J$46*100</f>
        <v>9.7862767154105725</v>
      </c>
      <c r="M13" s="122">
        <v>3.48</v>
      </c>
      <c r="N13" s="132">
        <f t="shared" ref="N13:N46" si="3">K13</f>
        <v>3</v>
      </c>
      <c r="O13" s="134">
        <f t="shared" si="1"/>
        <v>8.0580610477271364</v>
      </c>
      <c r="P13" s="132">
        <v>13.49</v>
      </c>
      <c r="Q13" s="75"/>
      <c r="R13" s="64"/>
      <c r="S13" s="75"/>
    </row>
    <row r="14" spans="1:19" ht="21.5">
      <c r="A14" s="132" t="s">
        <v>20</v>
      </c>
      <c r="B14" s="132" t="s">
        <v>129</v>
      </c>
      <c r="C14" s="132">
        <v>21111</v>
      </c>
      <c r="D14" s="132" t="s">
        <v>128</v>
      </c>
      <c r="E14" s="132">
        <v>0</v>
      </c>
      <c r="F14" s="132">
        <v>6.13</v>
      </c>
      <c r="G14" s="132">
        <v>10.27</v>
      </c>
      <c r="H14" s="132">
        <v>2</v>
      </c>
      <c r="I14" s="132">
        <v>1.42</v>
      </c>
      <c r="J14" s="132">
        <v>2.37</v>
      </c>
      <c r="K14" s="122">
        <v>2</v>
      </c>
      <c r="L14" s="123">
        <f t="shared" si="2"/>
        <v>3.3745781777277837</v>
      </c>
      <c r="M14" s="122">
        <v>1.2</v>
      </c>
      <c r="N14" s="132">
        <f t="shared" si="3"/>
        <v>2</v>
      </c>
      <c r="O14" s="134">
        <f t="shared" si="1"/>
        <v>5.8957051550086614</v>
      </c>
      <c r="P14" s="132">
        <v>9.8699999999999992</v>
      </c>
      <c r="Q14" s="75"/>
      <c r="R14" s="64"/>
      <c r="S14" s="75"/>
    </row>
    <row r="15" spans="1:19" ht="21.5">
      <c r="A15" s="132" t="s">
        <v>130</v>
      </c>
      <c r="B15" s="132" t="s">
        <v>131</v>
      </c>
      <c r="C15" s="132">
        <v>21111</v>
      </c>
      <c r="D15" s="132" t="s">
        <v>128</v>
      </c>
      <c r="E15" s="132">
        <v>0</v>
      </c>
      <c r="F15" s="132">
        <v>4.3499999999999996</v>
      </c>
      <c r="G15" s="132">
        <v>7.29</v>
      </c>
      <c r="H15" s="132">
        <v>1</v>
      </c>
      <c r="I15" s="132">
        <v>1.01</v>
      </c>
      <c r="J15" s="132">
        <v>1.69</v>
      </c>
      <c r="K15" s="122">
        <v>1</v>
      </c>
      <c r="L15" s="123">
        <f t="shared" si="2"/>
        <v>4.8931383577052863</v>
      </c>
      <c r="M15" s="122">
        <v>1.74</v>
      </c>
      <c r="N15" s="132">
        <f t="shared" si="3"/>
        <v>1</v>
      </c>
      <c r="O15" s="134">
        <f t="shared" si="1"/>
        <v>3.3092407860940205</v>
      </c>
      <c r="P15" s="132">
        <v>5.54</v>
      </c>
      <c r="Q15" s="75"/>
      <c r="R15" s="64"/>
      <c r="S15" s="75"/>
    </row>
    <row r="16" spans="1:19" ht="21.5">
      <c r="A16" s="132" t="s">
        <v>132</v>
      </c>
      <c r="B16" s="132" t="s">
        <v>133</v>
      </c>
      <c r="C16" s="132">
        <v>21111</v>
      </c>
      <c r="D16" s="132" t="s">
        <v>128</v>
      </c>
      <c r="E16" s="132">
        <v>0</v>
      </c>
      <c r="F16" s="132">
        <v>5.0199999999999996</v>
      </c>
      <c r="G16" s="132">
        <v>8.4</v>
      </c>
      <c r="H16" s="132">
        <v>1</v>
      </c>
      <c r="I16" s="132">
        <v>1.1599999999999999</v>
      </c>
      <c r="J16" s="132">
        <v>1.94</v>
      </c>
      <c r="K16" s="122">
        <v>1</v>
      </c>
      <c r="L16" s="123">
        <f t="shared" si="2"/>
        <v>5.5961754780652413</v>
      </c>
      <c r="M16" s="122">
        <v>1.99</v>
      </c>
      <c r="N16" s="132">
        <f t="shared" si="3"/>
        <v>1</v>
      </c>
      <c r="O16" s="134">
        <f t="shared" si="1"/>
        <v>3.5720685741592497</v>
      </c>
      <c r="P16" s="132">
        <v>5.98</v>
      </c>
      <c r="Q16" s="75"/>
      <c r="R16" s="64"/>
      <c r="S16" s="75"/>
    </row>
    <row r="17" spans="1:19" ht="21.5">
      <c r="A17" s="132" t="s">
        <v>134</v>
      </c>
      <c r="B17" s="132" t="s">
        <v>135</v>
      </c>
      <c r="C17" s="132">
        <v>21111</v>
      </c>
      <c r="D17" s="132" t="s">
        <v>128</v>
      </c>
      <c r="E17" s="132">
        <v>0</v>
      </c>
      <c r="F17" s="132">
        <v>14.17</v>
      </c>
      <c r="G17" s="132">
        <v>23.72</v>
      </c>
      <c r="H17" s="132">
        <v>4</v>
      </c>
      <c r="I17" s="132">
        <v>3.26</v>
      </c>
      <c r="J17" s="132">
        <v>5.46</v>
      </c>
      <c r="K17" s="122">
        <v>4</v>
      </c>
      <c r="L17" s="123">
        <f t="shared" si="2"/>
        <v>13.498312710911135</v>
      </c>
      <c r="M17" s="122">
        <v>4.8</v>
      </c>
      <c r="N17" s="132">
        <f t="shared" si="3"/>
        <v>4</v>
      </c>
      <c r="O17" s="134">
        <f t="shared" si="1"/>
        <v>11.080580610477272</v>
      </c>
      <c r="P17" s="132">
        <v>18.55</v>
      </c>
      <c r="Q17" s="75"/>
      <c r="R17" s="64"/>
      <c r="S17" s="75"/>
    </row>
    <row r="18" spans="1:19" ht="21.5">
      <c r="A18" s="132" t="s">
        <v>26</v>
      </c>
      <c r="B18" s="132" t="s">
        <v>136</v>
      </c>
      <c r="C18" s="132">
        <v>22111</v>
      </c>
      <c r="D18" s="132" t="s">
        <v>15</v>
      </c>
      <c r="E18" s="132">
        <v>800</v>
      </c>
      <c r="F18" s="132">
        <v>0.56999999999999995</v>
      </c>
      <c r="G18" s="132">
        <v>0.96</v>
      </c>
      <c r="H18" s="132">
        <v>2400</v>
      </c>
      <c r="I18" s="132">
        <v>0.14000000000000001</v>
      </c>
      <c r="J18" s="132">
        <v>0.24</v>
      </c>
      <c r="K18" s="122">
        <v>2400</v>
      </c>
      <c r="L18" s="123">
        <f t="shared" si="2"/>
        <v>0</v>
      </c>
      <c r="M18" s="122">
        <v>0</v>
      </c>
      <c r="N18" s="132">
        <f t="shared" si="3"/>
        <v>2400</v>
      </c>
      <c r="O18" s="134">
        <f t="shared" si="1"/>
        <v>0.5555223702287797</v>
      </c>
      <c r="P18" s="132">
        <v>0.93</v>
      </c>
      <c r="Q18" s="75"/>
      <c r="R18" s="64"/>
      <c r="S18" s="75"/>
    </row>
    <row r="19" spans="1:19" ht="21.5">
      <c r="A19" s="132" t="s">
        <v>137</v>
      </c>
      <c r="B19" s="132" t="s">
        <v>138</v>
      </c>
      <c r="C19" s="132">
        <v>28142</v>
      </c>
      <c r="D19" s="132" t="s">
        <v>16</v>
      </c>
      <c r="E19" s="132">
        <v>1</v>
      </c>
      <c r="F19" s="132">
        <v>0.72</v>
      </c>
      <c r="G19" s="132">
        <v>1.2</v>
      </c>
      <c r="H19" s="132">
        <v>1</v>
      </c>
      <c r="I19" s="132">
        <v>0.18</v>
      </c>
      <c r="J19" s="132">
        <v>0.3</v>
      </c>
      <c r="K19" s="122">
        <v>1</v>
      </c>
      <c r="L19" s="123">
        <f t="shared" si="2"/>
        <v>0</v>
      </c>
      <c r="M19" s="122">
        <v>0</v>
      </c>
      <c r="N19" s="132">
        <f t="shared" si="3"/>
        <v>1</v>
      </c>
      <c r="O19" s="134">
        <f t="shared" si="1"/>
        <v>0.71680305835971569</v>
      </c>
      <c r="P19" s="132">
        <v>1.2</v>
      </c>
      <c r="Q19" s="75"/>
      <c r="R19" s="64"/>
      <c r="S19" s="75"/>
    </row>
    <row r="20" spans="1:19" ht="21.5">
      <c r="A20" s="132" t="s">
        <v>27</v>
      </c>
      <c r="B20" s="132" t="s">
        <v>139</v>
      </c>
      <c r="C20" s="132">
        <v>22112</v>
      </c>
      <c r="D20" s="132" t="s">
        <v>15</v>
      </c>
      <c r="E20" s="132">
        <v>1</v>
      </c>
      <c r="F20" s="132">
        <v>0.72</v>
      </c>
      <c r="G20" s="132">
        <v>1.2</v>
      </c>
      <c r="H20" s="132">
        <v>1</v>
      </c>
      <c r="I20" s="132">
        <v>0</v>
      </c>
      <c r="J20" s="132">
        <v>0</v>
      </c>
      <c r="K20" s="122">
        <v>1.2</v>
      </c>
      <c r="L20" s="123">
        <f t="shared" si="2"/>
        <v>1.2935883014623171</v>
      </c>
      <c r="M20" s="122">
        <v>0.46</v>
      </c>
      <c r="N20" s="132">
        <f t="shared" si="3"/>
        <v>1.2</v>
      </c>
      <c r="O20" s="134">
        <f t="shared" si="1"/>
        <v>0.71680305835971569</v>
      </c>
      <c r="P20" s="132">
        <v>1.2</v>
      </c>
      <c r="Q20" s="75"/>
      <c r="R20" s="64"/>
      <c r="S20" s="75"/>
    </row>
    <row r="21" spans="1:19" ht="21.5">
      <c r="A21" s="132" t="s">
        <v>140</v>
      </c>
      <c r="B21" s="132" t="s">
        <v>141</v>
      </c>
      <c r="C21" s="132">
        <v>22112</v>
      </c>
      <c r="D21" s="132" t="s">
        <v>15</v>
      </c>
      <c r="E21" s="132">
        <v>1</v>
      </c>
      <c r="F21" s="132">
        <v>0.36</v>
      </c>
      <c r="G21" s="132">
        <v>0.6</v>
      </c>
      <c r="H21" s="132">
        <v>1</v>
      </c>
      <c r="I21" s="132">
        <v>0</v>
      </c>
      <c r="J21" s="132">
        <v>0</v>
      </c>
      <c r="K21" s="122">
        <v>1</v>
      </c>
      <c r="L21" s="123">
        <f t="shared" si="2"/>
        <v>0.42182227221597296</v>
      </c>
      <c r="M21" s="122">
        <v>0.15</v>
      </c>
      <c r="N21" s="132">
        <f t="shared" si="3"/>
        <v>1</v>
      </c>
      <c r="O21" s="134">
        <f t="shared" si="1"/>
        <v>0.35840152917985785</v>
      </c>
      <c r="P21" s="132">
        <v>0.6</v>
      </c>
      <c r="Q21" s="75"/>
      <c r="R21" s="64"/>
      <c r="S21" s="75"/>
    </row>
    <row r="22" spans="1:19" ht="21.5">
      <c r="A22" s="132" t="s">
        <v>142</v>
      </c>
      <c r="B22" s="132" t="s">
        <v>143</v>
      </c>
      <c r="C22" s="132">
        <v>22112</v>
      </c>
      <c r="D22" s="132" t="s">
        <v>128</v>
      </c>
      <c r="E22" s="132">
        <v>45</v>
      </c>
      <c r="F22" s="132">
        <v>0.13</v>
      </c>
      <c r="G22" s="132">
        <v>0.22</v>
      </c>
      <c r="H22" s="132">
        <v>3</v>
      </c>
      <c r="I22" s="132">
        <v>0.04</v>
      </c>
      <c r="J22" s="132">
        <v>0.06</v>
      </c>
      <c r="K22" s="122">
        <v>0.05</v>
      </c>
      <c r="L22" s="123">
        <f t="shared" si="2"/>
        <v>1.6310461192350953</v>
      </c>
      <c r="M22" s="122">
        <v>0.57999999999999996</v>
      </c>
      <c r="N22" s="132">
        <f t="shared" si="3"/>
        <v>0.05</v>
      </c>
      <c r="O22" s="134">
        <f t="shared" si="1"/>
        <v>2.9866794098321488E-2</v>
      </c>
      <c r="P22" s="135">
        <v>0.05</v>
      </c>
      <c r="Q22" s="75"/>
      <c r="R22" s="64"/>
      <c r="S22" s="75"/>
    </row>
    <row r="23" spans="1:19" ht="40.5">
      <c r="A23" s="132" t="s">
        <v>144</v>
      </c>
      <c r="B23" s="132" t="s">
        <v>145</v>
      </c>
      <c r="C23" s="132">
        <v>21131</v>
      </c>
      <c r="D23" s="132" t="s">
        <v>146</v>
      </c>
      <c r="E23" s="132">
        <v>13</v>
      </c>
      <c r="F23" s="132">
        <v>9.32</v>
      </c>
      <c r="G23" s="132">
        <v>15.6</v>
      </c>
      <c r="H23" s="132">
        <v>9</v>
      </c>
      <c r="I23" s="132">
        <v>2.33</v>
      </c>
      <c r="J23" s="132">
        <v>3.9</v>
      </c>
      <c r="K23" s="122">
        <v>9</v>
      </c>
      <c r="L23" s="123">
        <f t="shared" si="2"/>
        <v>6.9741282339707524</v>
      </c>
      <c r="M23" s="122">
        <v>2.48</v>
      </c>
      <c r="N23" s="132">
        <f t="shared" si="3"/>
        <v>9</v>
      </c>
      <c r="O23" s="134">
        <f t="shared" si="1"/>
        <v>5.8957051550086614</v>
      </c>
      <c r="P23" s="132">
        <v>9.8699999999999992</v>
      </c>
      <c r="Q23" s="75"/>
      <c r="R23" s="64"/>
      <c r="S23" s="75"/>
    </row>
    <row r="24" spans="1:19" ht="21.5">
      <c r="A24" s="132" t="s">
        <v>21</v>
      </c>
      <c r="B24" s="132" t="s">
        <v>147</v>
      </c>
      <c r="C24" s="132">
        <v>21132</v>
      </c>
      <c r="D24" s="132" t="s">
        <v>128</v>
      </c>
      <c r="E24" s="132">
        <v>13</v>
      </c>
      <c r="F24" s="132">
        <v>1.86</v>
      </c>
      <c r="G24" s="132">
        <v>3.12</v>
      </c>
      <c r="H24" s="132">
        <v>13</v>
      </c>
      <c r="I24" s="132">
        <v>0.47</v>
      </c>
      <c r="J24" s="132">
        <v>0.78</v>
      </c>
      <c r="K24" s="122">
        <v>9</v>
      </c>
      <c r="L24" s="123">
        <f t="shared" si="2"/>
        <v>1.3498312710911133</v>
      </c>
      <c r="M24" s="122">
        <v>0.48</v>
      </c>
      <c r="N24" s="132">
        <f t="shared" si="3"/>
        <v>9</v>
      </c>
      <c r="O24" s="134">
        <f t="shared" si="1"/>
        <v>1.1946717639328595</v>
      </c>
      <c r="P24" s="132">
        <v>2</v>
      </c>
      <c r="Q24" s="75"/>
      <c r="R24" s="64"/>
      <c r="S24" s="75"/>
    </row>
    <row r="25" spans="1:19" ht="21.5">
      <c r="A25" s="132" t="s">
        <v>28</v>
      </c>
      <c r="B25" s="132" t="s">
        <v>148</v>
      </c>
      <c r="C25" s="132">
        <v>22212</v>
      </c>
      <c r="D25" s="132" t="s">
        <v>149</v>
      </c>
      <c r="E25" s="132">
        <v>480</v>
      </c>
      <c r="F25" s="132">
        <v>0.72</v>
      </c>
      <c r="G25" s="132">
        <v>1.2</v>
      </c>
      <c r="H25" s="132">
        <v>2</v>
      </c>
      <c r="I25" s="132">
        <v>0.18</v>
      </c>
      <c r="J25" s="132">
        <v>0.3</v>
      </c>
      <c r="K25" s="122">
        <v>2</v>
      </c>
      <c r="L25" s="123">
        <f t="shared" si="2"/>
        <v>1.5466816647919011</v>
      </c>
      <c r="M25" s="122">
        <v>0.55000000000000004</v>
      </c>
      <c r="N25" s="132">
        <f t="shared" si="3"/>
        <v>2</v>
      </c>
      <c r="O25" s="134">
        <f t="shared" si="1"/>
        <v>0.71082969954005137</v>
      </c>
      <c r="P25" s="132">
        <v>1.19</v>
      </c>
      <c r="Q25" s="75"/>
      <c r="R25" s="64"/>
      <c r="S25" s="75"/>
    </row>
    <row r="26" spans="1:19" ht="21.5">
      <c r="A26" s="132" t="s">
        <v>29</v>
      </c>
      <c r="B26" s="132" t="s">
        <v>150</v>
      </c>
      <c r="C26" s="132">
        <v>22212</v>
      </c>
      <c r="D26" s="132" t="s">
        <v>149</v>
      </c>
      <c r="E26" s="132">
        <v>300</v>
      </c>
      <c r="F26" s="132">
        <v>0.36</v>
      </c>
      <c r="G26" s="132">
        <v>0.6</v>
      </c>
      <c r="H26" s="132">
        <v>1</v>
      </c>
      <c r="I26" s="132">
        <v>0.09</v>
      </c>
      <c r="J26" s="132">
        <v>0.15</v>
      </c>
      <c r="K26" s="122">
        <v>1</v>
      </c>
      <c r="L26" s="123">
        <f t="shared" si="2"/>
        <v>0.84364454443194592</v>
      </c>
      <c r="M26" s="122">
        <v>0.3</v>
      </c>
      <c r="N26" s="132">
        <f t="shared" si="3"/>
        <v>1</v>
      </c>
      <c r="O26" s="134">
        <f t="shared" si="1"/>
        <v>0.35840152917985785</v>
      </c>
      <c r="P26" s="132">
        <v>0.6</v>
      </c>
      <c r="Q26" s="75"/>
      <c r="R26" s="64"/>
      <c r="S26" s="75"/>
    </row>
    <row r="27" spans="1:19" ht="21.5">
      <c r="A27" s="132" t="s">
        <v>151</v>
      </c>
      <c r="B27" s="132" t="s">
        <v>152</v>
      </c>
      <c r="C27" s="132">
        <v>22212</v>
      </c>
      <c r="D27" s="132" t="s">
        <v>153</v>
      </c>
      <c r="E27" s="132">
        <v>36</v>
      </c>
      <c r="F27" s="132">
        <v>0.43</v>
      </c>
      <c r="G27" s="132">
        <v>0.72</v>
      </c>
      <c r="H27" s="132">
        <v>1</v>
      </c>
      <c r="I27" s="132">
        <v>0.11</v>
      </c>
      <c r="J27" s="132">
        <v>0.18</v>
      </c>
      <c r="K27" s="122">
        <v>1</v>
      </c>
      <c r="L27" s="123">
        <f t="shared" si="2"/>
        <v>1.124859392575928</v>
      </c>
      <c r="M27" s="122">
        <v>0.4</v>
      </c>
      <c r="N27" s="132">
        <f t="shared" si="3"/>
        <v>1</v>
      </c>
      <c r="O27" s="134">
        <f t="shared" si="1"/>
        <v>0.43008183501582936</v>
      </c>
      <c r="P27" s="132">
        <v>0.72</v>
      </c>
      <c r="Q27" s="75"/>
      <c r="R27" s="64"/>
      <c r="S27" s="75"/>
    </row>
    <row r="28" spans="1:19" ht="21.5">
      <c r="A28" s="132" t="s">
        <v>154</v>
      </c>
      <c r="B28" s="132" t="s">
        <v>155</v>
      </c>
      <c r="C28" s="132">
        <v>21135</v>
      </c>
      <c r="D28" s="132" t="s">
        <v>128</v>
      </c>
      <c r="E28" s="132">
        <v>13</v>
      </c>
      <c r="F28" s="132">
        <v>9.32</v>
      </c>
      <c r="G28" s="132">
        <v>15.6</v>
      </c>
      <c r="H28" s="132">
        <v>13</v>
      </c>
      <c r="I28" s="132">
        <v>2.33</v>
      </c>
      <c r="J28" s="132">
        <v>3.9</v>
      </c>
      <c r="K28" s="122">
        <v>9</v>
      </c>
      <c r="L28" s="123">
        <f t="shared" si="2"/>
        <v>7.5928008998875143</v>
      </c>
      <c r="M28" s="122">
        <v>2.7</v>
      </c>
      <c r="N28" s="132">
        <f t="shared" si="3"/>
        <v>9</v>
      </c>
      <c r="O28" s="134">
        <f t="shared" si="1"/>
        <v>6.5706947016307273</v>
      </c>
      <c r="P28" s="132">
        <v>11</v>
      </c>
      <c r="Q28" s="75"/>
      <c r="R28" s="64"/>
      <c r="S28" s="75"/>
    </row>
    <row r="29" spans="1:19" ht="21.5">
      <c r="A29" s="132" t="s">
        <v>156</v>
      </c>
      <c r="B29" s="132" t="s">
        <v>157</v>
      </c>
      <c r="C29" s="132">
        <v>21139</v>
      </c>
      <c r="D29" s="132" t="s">
        <v>128</v>
      </c>
      <c r="E29" s="132">
        <v>1</v>
      </c>
      <c r="F29" s="132">
        <v>0.03</v>
      </c>
      <c r="G29" s="132">
        <v>0.05</v>
      </c>
      <c r="H29" s="132">
        <v>0</v>
      </c>
      <c r="I29" s="132">
        <v>0</v>
      </c>
      <c r="J29" s="132">
        <v>0</v>
      </c>
      <c r="K29" s="122">
        <v>0</v>
      </c>
      <c r="L29" s="123">
        <f t="shared" si="2"/>
        <v>0</v>
      </c>
      <c r="M29" s="122">
        <v>0</v>
      </c>
      <c r="N29" s="132">
        <f t="shared" si="3"/>
        <v>0</v>
      </c>
      <c r="O29" s="134">
        <f t="shared" si="1"/>
        <v>0</v>
      </c>
      <c r="P29" s="132">
        <v>0</v>
      </c>
      <c r="Q29" s="75"/>
      <c r="R29" s="64"/>
      <c r="S29" s="75"/>
    </row>
    <row r="30" spans="1:19" ht="21.5">
      <c r="A30" s="132" t="s">
        <v>22</v>
      </c>
      <c r="B30" s="132" t="s">
        <v>158</v>
      </c>
      <c r="C30" s="132">
        <v>21139</v>
      </c>
      <c r="D30" s="132" t="s">
        <v>159</v>
      </c>
      <c r="E30" s="132">
        <v>1</v>
      </c>
      <c r="F30" s="132">
        <v>0.18</v>
      </c>
      <c r="G30" s="132">
        <v>0.3</v>
      </c>
      <c r="H30" s="132">
        <v>1</v>
      </c>
      <c r="I30" s="132">
        <v>0</v>
      </c>
      <c r="J30" s="132">
        <v>0</v>
      </c>
      <c r="K30" s="122">
        <v>1</v>
      </c>
      <c r="L30" s="123">
        <f t="shared" si="2"/>
        <v>1.124859392575928</v>
      </c>
      <c r="M30" s="122">
        <v>0.4</v>
      </c>
      <c r="N30" s="132">
        <f t="shared" si="3"/>
        <v>1</v>
      </c>
      <c r="O30" s="134">
        <f t="shared" si="1"/>
        <v>0.13141389403261453</v>
      </c>
      <c r="P30" s="132">
        <v>0.22</v>
      </c>
      <c r="Q30" s="75"/>
      <c r="R30" s="64"/>
      <c r="S30" s="75"/>
    </row>
    <row r="31" spans="1:19" ht="21.5">
      <c r="A31" s="132" t="s">
        <v>23</v>
      </c>
      <c r="B31" s="132" t="s">
        <v>160</v>
      </c>
      <c r="C31" s="132">
        <v>21121</v>
      </c>
      <c r="D31" s="132" t="s">
        <v>128</v>
      </c>
      <c r="E31" s="132">
        <v>1</v>
      </c>
      <c r="F31" s="132">
        <v>1.1599999999999999</v>
      </c>
      <c r="G31" s="132">
        <v>1.95</v>
      </c>
      <c r="H31" s="132">
        <v>1</v>
      </c>
      <c r="I31" s="132">
        <v>0</v>
      </c>
      <c r="J31" s="132">
        <v>0</v>
      </c>
      <c r="K31" s="122">
        <v>1</v>
      </c>
      <c r="L31" s="123">
        <f t="shared" si="2"/>
        <v>0</v>
      </c>
      <c r="M31" s="122">
        <v>0</v>
      </c>
      <c r="N31" s="132">
        <f t="shared" si="3"/>
        <v>1</v>
      </c>
      <c r="O31" s="134">
        <f t="shared" si="1"/>
        <v>0.80640344065468028</v>
      </c>
      <c r="P31" s="132">
        <v>1.35</v>
      </c>
      <c r="Q31" s="75"/>
      <c r="R31" s="64"/>
      <c r="S31" s="75"/>
    </row>
    <row r="32" spans="1:19" ht="21.5">
      <c r="A32" s="132" t="s">
        <v>30</v>
      </c>
      <c r="B32" s="132" t="s">
        <v>161</v>
      </c>
      <c r="C32" s="132">
        <v>22213</v>
      </c>
      <c r="D32" s="132" t="s">
        <v>153</v>
      </c>
      <c r="E32" s="132">
        <v>3</v>
      </c>
      <c r="F32" s="132">
        <v>0.9</v>
      </c>
      <c r="G32" s="132">
        <v>1.5</v>
      </c>
      <c r="H32" s="132">
        <v>1</v>
      </c>
      <c r="I32" s="132">
        <v>0.3</v>
      </c>
      <c r="J32" s="132">
        <v>0.5</v>
      </c>
      <c r="K32" s="122">
        <v>1</v>
      </c>
      <c r="L32" s="123">
        <f t="shared" si="2"/>
        <v>2.8683914510686161</v>
      </c>
      <c r="M32" s="122">
        <v>1.02</v>
      </c>
      <c r="N32" s="132">
        <f t="shared" si="3"/>
        <v>1</v>
      </c>
      <c r="O32" s="134">
        <f t="shared" si="1"/>
        <v>0.89003046412998033</v>
      </c>
      <c r="P32" s="132">
        <v>1.49</v>
      </c>
      <c r="Q32" s="75"/>
      <c r="R32" s="64"/>
      <c r="S32" s="75"/>
    </row>
    <row r="33" spans="1:19" ht="21.5">
      <c r="A33" s="132" t="s">
        <v>162</v>
      </c>
      <c r="B33" s="132" t="s">
        <v>163</v>
      </c>
      <c r="C33" s="132">
        <v>22221</v>
      </c>
      <c r="D33" s="132" t="s">
        <v>153</v>
      </c>
      <c r="E33" s="132">
        <v>1</v>
      </c>
      <c r="F33" s="132">
        <v>0.12</v>
      </c>
      <c r="G33" s="132">
        <v>0.2</v>
      </c>
      <c r="H33" s="132">
        <v>1</v>
      </c>
      <c r="I33" s="132">
        <v>0.06</v>
      </c>
      <c r="J33" s="132">
        <v>0.1</v>
      </c>
      <c r="K33" s="122">
        <v>1</v>
      </c>
      <c r="L33" s="123">
        <f t="shared" si="2"/>
        <v>0.56242969628796402</v>
      </c>
      <c r="M33" s="122">
        <v>0.2</v>
      </c>
      <c r="N33" s="132">
        <f t="shared" si="3"/>
        <v>1</v>
      </c>
      <c r="O33" s="134">
        <f t="shared" si="1"/>
        <v>0</v>
      </c>
      <c r="P33" s="132">
        <v>0</v>
      </c>
      <c r="Q33" s="75"/>
      <c r="R33" s="64"/>
      <c r="S33" s="75"/>
    </row>
    <row r="34" spans="1:19" ht="40.5">
      <c r="A34" s="132" t="s">
        <v>31</v>
      </c>
      <c r="B34" s="132" t="s">
        <v>164</v>
      </c>
      <c r="C34" s="132">
        <v>22311</v>
      </c>
      <c r="D34" s="132" t="s">
        <v>146</v>
      </c>
      <c r="E34" s="132">
        <v>1</v>
      </c>
      <c r="F34" s="132">
        <v>1.79</v>
      </c>
      <c r="G34" s="132">
        <v>3</v>
      </c>
      <c r="H34" s="132">
        <v>1</v>
      </c>
      <c r="I34" s="132">
        <v>0.45</v>
      </c>
      <c r="J34" s="132">
        <v>0.75</v>
      </c>
      <c r="K34" s="122">
        <v>1</v>
      </c>
      <c r="L34" s="123">
        <f t="shared" si="2"/>
        <v>0</v>
      </c>
      <c r="M34" s="122">
        <v>0</v>
      </c>
      <c r="N34" s="132">
        <f t="shared" si="3"/>
        <v>1</v>
      </c>
      <c r="O34" s="134">
        <f t="shared" si="1"/>
        <v>1.7860342870796249</v>
      </c>
      <c r="P34" s="132">
        <v>2.99</v>
      </c>
      <c r="Q34" s="75"/>
      <c r="R34" s="64"/>
      <c r="S34" s="75"/>
    </row>
    <row r="35" spans="1:19" ht="21.5">
      <c r="A35" s="132" t="s">
        <v>32</v>
      </c>
      <c r="B35" s="132" t="s">
        <v>165</v>
      </c>
      <c r="C35" s="132">
        <v>22315</v>
      </c>
      <c r="D35" s="132" t="s">
        <v>17</v>
      </c>
      <c r="E35" s="132">
        <v>10</v>
      </c>
      <c r="F35" s="132">
        <v>0.6</v>
      </c>
      <c r="G35" s="132">
        <v>1</v>
      </c>
      <c r="H35" s="132">
        <v>1</v>
      </c>
      <c r="I35" s="132">
        <v>0.15</v>
      </c>
      <c r="J35" s="132">
        <v>0.25</v>
      </c>
      <c r="K35" s="122">
        <v>1</v>
      </c>
      <c r="L35" s="123">
        <f t="shared" si="2"/>
        <v>1.4060742407199098</v>
      </c>
      <c r="M35" s="123">
        <v>0.5</v>
      </c>
      <c r="N35" s="132">
        <f t="shared" si="3"/>
        <v>1</v>
      </c>
      <c r="O35" s="134">
        <f t="shared" si="1"/>
        <v>0.59733588196642973</v>
      </c>
      <c r="P35" s="132">
        <v>1</v>
      </c>
      <c r="Q35" s="75"/>
      <c r="R35" s="64"/>
      <c r="S35" s="75"/>
    </row>
    <row r="36" spans="1:19" ht="40.5">
      <c r="A36" s="132" t="s">
        <v>33</v>
      </c>
      <c r="B36" s="132" t="s">
        <v>166</v>
      </c>
      <c r="C36" s="132">
        <v>22411</v>
      </c>
      <c r="D36" s="132" t="s">
        <v>146</v>
      </c>
      <c r="E36" s="132">
        <v>2</v>
      </c>
      <c r="F36" s="132">
        <v>3.11</v>
      </c>
      <c r="G36" s="132">
        <v>5.21</v>
      </c>
      <c r="H36" s="132">
        <v>2</v>
      </c>
      <c r="I36" s="132">
        <v>0.87</v>
      </c>
      <c r="J36" s="132">
        <v>1.46</v>
      </c>
      <c r="K36" s="122">
        <v>2</v>
      </c>
      <c r="L36" s="123">
        <f t="shared" si="2"/>
        <v>6.4960629921259834</v>
      </c>
      <c r="M36" s="122">
        <v>2.31</v>
      </c>
      <c r="N36" s="132">
        <f t="shared" si="3"/>
        <v>2</v>
      </c>
      <c r="O36" s="134">
        <f t="shared" si="1"/>
        <v>1.8935547458335822</v>
      </c>
      <c r="P36" s="132">
        <v>3.17</v>
      </c>
      <c r="Q36" s="75"/>
      <c r="R36" s="64"/>
      <c r="S36" s="75"/>
    </row>
    <row r="37" spans="1:19" ht="21.5">
      <c r="A37" s="132" t="s">
        <v>167</v>
      </c>
      <c r="B37" s="132" t="s">
        <v>168</v>
      </c>
      <c r="C37" s="132">
        <v>22413</v>
      </c>
      <c r="D37" s="132" t="s">
        <v>128</v>
      </c>
      <c r="E37" s="132">
        <v>2</v>
      </c>
      <c r="F37" s="132">
        <v>3.15</v>
      </c>
      <c r="G37" s="132">
        <v>5.28</v>
      </c>
      <c r="H37" s="132">
        <v>2</v>
      </c>
      <c r="I37" s="132">
        <v>0.79</v>
      </c>
      <c r="J37" s="132">
        <v>1.32</v>
      </c>
      <c r="K37" s="122">
        <v>2</v>
      </c>
      <c r="L37" s="123">
        <f t="shared" si="2"/>
        <v>3.7120359955005622</v>
      </c>
      <c r="M37" s="122">
        <v>1.32</v>
      </c>
      <c r="N37" s="132">
        <f t="shared" si="3"/>
        <v>2</v>
      </c>
      <c r="O37" s="134">
        <f t="shared" si="1"/>
        <v>3.1539334567827488</v>
      </c>
      <c r="P37" s="132">
        <v>5.28</v>
      </c>
      <c r="Q37" s="75"/>
      <c r="R37" s="64"/>
      <c r="S37" s="75"/>
    </row>
    <row r="38" spans="1:19" ht="21.5">
      <c r="A38" s="132" t="s">
        <v>169</v>
      </c>
      <c r="B38" s="132" t="s">
        <v>170</v>
      </c>
      <c r="C38" s="132">
        <v>22413</v>
      </c>
      <c r="D38" s="132" t="s">
        <v>128</v>
      </c>
      <c r="E38" s="132">
        <v>2</v>
      </c>
      <c r="F38" s="132">
        <v>4.7300000000000004</v>
      </c>
      <c r="G38" s="132">
        <v>7.92</v>
      </c>
      <c r="H38" s="132">
        <v>2</v>
      </c>
      <c r="I38" s="132">
        <v>1.18</v>
      </c>
      <c r="J38" s="132">
        <v>1.98</v>
      </c>
      <c r="K38" s="122">
        <v>2</v>
      </c>
      <c r="L38" s="123">
        <f t="shared" si="2"/>
        <v>5.7367829021372323</v>
      </c>
      <c r="M38" s="122">
        <v>2.04</v>
      </c>
      <c r="N38" s="132">
        <f t="shared" si="3"/>
        <v>2</v>
      </c>
      <c r="O38" s="134">
        <f t="shared" si="1"/>
        <v>3.9722836150767575</v>
      </c>
      <c r="P38" s="132">
        <v>6.65</v>
      </c>
      <c r="Q38" s="75"/>
      <c r="R38" s="64"/>
      <c r="S38" s="75"/>
    </row>
    <row r="39" spans="1:19" ht="21.5">
      <c r="A39" s="132" t="s">
        <v>171</v>
      </c>
      <c r="B39" s="132" t="s">
        <v>172</v>
      </c>
      <c r="C39" s="132">
        <v>22413</v>
      </c>
      <c r="D39" s="132" t="s">
        <v>128</v>
      </c>
      <c r="E39" s="132">
        <v>2</v>
      </c>
      <c r="F39" s="132">
        <v>6.83</v>
      </c>
      <c r="G39" s="132">
        <v>11.44</v>
      </c>
      <c r="H39" s="132">
        <v>2</v>
      </c>
      <c r="I39" s="132">
        <v>1.71</v>
      </c>
      <c r="J39" s="132">
        <v>2.86</v>
      </c>
      <c r="K39" s="122">
        <v>1</v>
      </c>
      <c r="L39" s="123">
        <f t="shared" si="2"/>
        <v>1.9966254218222721</v>
      </c>
      <c r="M39" s="122">
        <v>0.71</v>
      </c>
      <c r="N39" s="132">
        <f t="shared" si="3"/>
        <v>1</v>
      </c>
      <c r="O39" s="134">
        <f t="shared" si="1"/>
        <v>4.1395376620273581</v>
      </c>
      <c r="P39" s="132">
        <v>6.93</v>
      </c>
      <c r="Q39" s="75"/>
      <c r="R39" s="64"/>
      <c r="S39" s="75"/>
    </row>
    <row r="40" spans="1:19" ht="21.5">
      <c r="A40" s="132" t="s">
        <v>24</v>
      </c>
      <c r="B40" s="132" t="s">
        <v>173</v>
      </c>
      <c r="C40" s="132">
        <v>21213</v>
      </c>
      <c r="D40" s="132" t="s">
        <v>128</v>
      </c>
      <c r="E40" s="132">
        <v>13</v>
      </c>
      <c r="F40" s="132">
        <v>0.38</v>
      </c>
      <c r="G40" s="132">
        <v>0.63</v>
      </c>
      <c r="H40" s="132">
        <v>13</v>
      </c>
      <c r="I40" s="132">
        <v>0.11</v>
      </c>
      <c r="J40" s="132">
        <v>0.18</v>
      </c>
      <c r="K40" s="122">
        <v>9</v>
      </c>
      <c r="L40" s="123">
        <f t="shared" si="2"/>
        <v>0</v>
      </c>
      <c r="M40" s="122">
        <v>0</v>
      </c>
      <c r="N40" s="132">
        <f t="shared" si="3"/>
        <v>9</v>
      </c>
      <c r="O40" s="134">
        <f t="shared" si="1"/>
        <v>0</v>
      </c>
      <c r="P40" s="132">
        <v>0</v>
      </c>
      <c r="Q40" s="75"/>
      <c r="R40" s="64"/>
      <c r="S40" s="75"/>
    </row>
    <row r="41" spans="1:19" ht="40.5">
      <c r="A41" s="132" t="s">
        <v>34</v>
      </c>
      <c r="B41" s="132" t="s">
        <v>174</v>
      </c>
      <c r="C41" s="132">
        <v>22611</v>
      </c>
      <c r="D41" s="132" t="s">
        <v>17</v>
      </c>
      <c r="E41" s="132">
        <v>1</v>
      </c>
      <c r="F41" s="132">
        <v>2.25</v>
      </c>
      <c r="G41" s="132">
        <v>3.76</v>
      </c>
      <c r="H41" s="132">
        <v>1</v>
      </c>
      <c r="I41" s="132">
        <v>0.56000000000000005</v>
      </c>
      <c r="J41" s="132">
        <v>0.94</v>
      </c>
      <c r="K41" s="122">
        <v>1</v>
      </c>
      <c r="L41" s="123">
        <f t="shared" si="2"/>
        <v>0.36557930258717658</v>
      </c>
      <c r="M41" s="122">
        <v>0.13</v>
      </c>
      <c r="N41" s="132">
        <f t="shared" si="3"/>
        <v>1</v>
      </c>
      <c r="O41" s="134">
        <f t="shared" si="1"/>
        <v>2.2400095573741114</v>
      </c>
      <c r="P41" s="132">
        <v>3.75</v>
      </c>
      <c r="Q41" s="75"/>
      <c r="R41" s="64"/>
      <c r="S41" s="75"/>
    </row>
    <row r="42" spans="1:19" ht="21.5">
      <c r="A42" s="132" t="s">
        <v>35</v>
      </c>
      <c r="B42" s="132" t="s">
        <v>175</v>
      </c>
      <c r="C42" s="132">
        <v>22612</v>
      </c>
      <c r="D42" s="132" t="s">
        <v>15</v>
      </c>
      <c r="E42" s="132">
        <v>1</v>
      </c>
      <c r="F42" s="132">
        <v>1.43</v>
      </c>
      <c r="G42" s="132">
        <v>2.4</v>
      </c>
      <c r="H42" s="132">
        <v>1</v>
      </c>
      <c r="I42" s="132">
        <v>0.36</v>
      </c>
      <c r="J42" s="132">
        <v>0.6</v>
      </c>
      <c r="K42" s="122">
        <v>1</v>
      </c>
      <c r="L42" s="123">
        <f t="shared" si="2"/>
        <v>0</v>
      </c>
      <c r="M42" s="122">
        <v>0</v>
      </c>
      <c r="N42" s="132">
        <f t="shared" si="3"/>
        <v>1</v>
      </c>
      <c r="O42" s="134">
        <f t="shared" si="1"/>
        <v>1.4276327578997672</v>
      </c>
      <c r="P42" s="132">
        <v>2.39</v>
      </c>
      <c r="Q42" s="75"/>
      <c r="R42" s="64"/>
      <c r="S42" s="75"/>
    </row>
    <row r="43" spans="1:19" ht="21.5">
      <c r="A43" s="132" t="s">
        <v>176</v>
      </c>
      <c r="B43" s="132" t="s">
        <v>177</v>
      </c>
      <c r="C43" s="132">
        <v>22214</v>
      </c>
      <c r="D43" s="132" t="s">
        <v>153</v>
      </c>
      <c r="E43" s="132">
        <v>2</v>
      </c>
      <c r="F43" s="132">
        <v>0.12</v>
      </c>
      <c r="G43" s="132">
        <v>0.2</v>
      </c>
      <c r="H43" s="132">
        <v>0</v>
      </c>
      <c r="I43" s="132">
        <v>0</v>
      </c>
      <c r="J43" s="132">
        <v>0</v>
      </c>
      <c r="K43" s="122">
        <v>0</v>
      </c>
      <c r="L43" s="123">
        <f t="shared" si="2"/>
        <v>0</v>
      </c>
      <c r="M43" s="122">
        <v>0</v>
      </c>
      <c r="N43" s="132">
        <f t="shared" si="3"/>
        <v>0</v>
      </c>
      <c r="O43" s="134">
        <f t="shared" si="1"/>
        <v>0.11946717639328595</v>
      </c>
      <c r="P43" s="132">
        <v>0.2</v>
      </c>
      <c r="Q43" s="75"/>
      <c r="R43" s="64"/>
      <c r="S43" s="75"/>
    </row>
    <row r="44" spans="1:19" ht="24.75" customHeight="1">
      <c r="A44" s="132" t="s">
        <v>178</v>
      </c>
      <c r="B44" s="132" t="s">
        <v>179</v>
      </c>
      <c r="C44" s="132">
        <v>22214</v>
      </c>
      <c r="D44" s="132" t="s">
        <v>180</v>
      </c>
      <c r="E44" s="132">
        <v>2</v>
      </c>
      <c r="F44" s="132">
        <v>0.24</v>
      </c>
      <c r="G44" s="132">
        <v>0.4</v>
      </c>
      <c r="H44" s="132">
        <v>0</v>
      </c>
      <c r="I44" s="132">
        <v>0</v>
      </c>
      <c r="J44" s="132">
        <v>0</v>
      </c>
      <c r="K44" s="122">
        <v>0</v>
      </c>
      <c r="L44" s="123">
        <f t="shared" si="2"/>
        <v>0</v>
      </c>
      <c r="M44" s="122">
        <v>0</v>
      </c>
      <c r="N44" s="132">
        <f t="shared" si="3"/>
        <v>0</v>
      </c>
      <c r="O44" s="134">
        <f t="shared" si="1"/>
        <v>0.23893435278657191</v>
      </c>
      <c r="P44" s="132">
        <v>0.4</v>
      </c>
      <c r="Q44" s="75"/>
      <c r="R44" s="64"/>
      <c r="S44" s="75"/>
    </row>
    <row r="45" spans="1:19" ht="21.5">
      <c r="A45" s="132" t="s">
        <v>181</v>
      </c>
      <c r="B45" s="132" t="s">
        <v>182</v>
      </c>
      <c r="C45" s="132">
        <v>22711</v>
      </c>
      <c r="D45" s="132" t="s">
        <v>15</v>
      </c>
      <c r="E45" s="132">
        <v>1</v>
      </c>
      <c r="F45" s="132">
        <v>1.19</v>
      </c>
      <c r="G45" s="132">
        <v>2</v>
      </c>
      <c r="H45" s="132">
        <v>1</v>
      </c>
      <c r="I45" s="132">
        <v>0</v>
      </c>
      <c r="J45" s="132">
        <v>0</v>
      </c>
      <c r="K45" s="122">
        <v>0</v>
      </c>
      <c r="L45" s="123">
        <f t="shared" si="2"/>
        <v>0.92800899887514054</v>
      </c>
      <c r="M45" s="122">
        <v>0.33</v>
      </c>
      <c r="N45" s="132">
        <f t="shared" si="3"/>
        <v>0</v>
      </c>
      <c r="O45" s="134">
        <f t="shared" si="1"/>
        <v>1.1946717639328595</v>
      </c>
      <c r="P45" s="132">
        <v>2</v>
      </c>
      <c r="Q45" s="75"/>
      <c r="R45" s="64"/>
      <c r="S45" s="75"/>
    </row>
    <row r="46" spans="1:19" ht="21" customHeight="1">
      <c r="A46" s="370" t="s">
        <v>183</v>
      </c>
      <c r="B46" s="370"/>
      <c r="C46" s="370"/>
      <c r="D46" s="370"/>
      <c r="E46" s="132">
        <v>2259</v>
      </c>
      <c r="F46" s="132">
        <v>91.03</v>
      </c>
      <c r="G46" s="132">
        <v>152.41</v>
      </c>
      <c r="H46" s="132">
        <v>2491</v>
      </c>
      <c r="I46" s="132">
        <v>21.27</v>
      </c>
      <c r="J46" s="132">
        <v>35.56</v>
      </c>
      <c r="K46" s="122">
        <f>SUM(K12:K45)</f>
        <v>2470.25</v>
      </c>
      <c r="L46" s="123">
        <f t="shared" si="2"/>
        <v>86.529808773903255</v>
      </c>
      <c r="M46" s="122">
        <f>SUM(M12:M45)</f>
        <v>30.769999999999996</v>
      </c>
      <c r="N46" s="132">
        <f t="shared" si="3"/>
        <v>2470.25</v>
      </c>
      <c r="O46" s="134">
        <f t="shared" si="1"/>
        <v>73.681381040559103</v>
      </c>
      <c r="P46" s="132">
        <v>123.35</v>
      </c>
      <c r="Q46" s="67"/>
      <c r="R46" s="67"/>
      <c r="S46" s="67"/>
    </row>
    <row r="47" spans="1:19" ht="20">
      <c r="A47" s="370" t="s">
        <v>37</v>
      </c>
      <c r="B47" s="370"/>
      <c r="C47" s="370"/>
      <c r="D47" s="370"/>
      <c r="E47" s="135">
        <f>E46+E10</f>
        <v>2263</v>
      </c>
      <c r="F47" s="135">
        <f t="shared" ref="F47:P47" si="4">F46+F10</f>
        <v>99.98</v>
      </c>
      <c r="G47" s="135">
        <f t="shared" si="4"/>
        <v>167.41</v>
      </c>
      <c r="H47" s="135">
        <f t="shared" si="4"/>
        <v>2491</v>
      </c>
      <c r="I47" s="135">
        <f t="shared" si="4"/>
        <v>21.27</v>
      </c>
      <c r="J47" s="135">
        <f t="shared" si="4"/>
        <v>35.56</v>
      </c>
      <c r="K47" s="135">
        <f t="shared" si="4"/>
        <v>2470.25</v>
      </c>
      <c r="L47" s="135">
        <f t="shared" si="4"/>
        <v>86.529808773903255</v>
      </c>
      <c r="M47" s="135">
        <f t="shared" si="4"/>
        <v>30.769999999999996</v>
      </c>
      <c r="N47" s="135">
        <f t="shared" si="4"/>
        <v>2474.25</v>
      </c>
      <c r="O47" s="135">
        <v>82.63</v>
      </c>
      <c r="P47" s="135">
        <f t="shared" si="4"/>
        <v>138.34</v>
      </c>
      <c r="Q47" s="66"/>
      <c r="R47" s="64"/>
      <c r="S47" s="66"/>
    </row>
  </sheetData>
  <mergeCells count="17">
    <mergeCell ref="A1:S1"/>
    <mergeCell ref="A2:S2"/>
    <mergeCell ref="A3:A4"/>
    <mergeCell ref="B3:B4"/>
    <mergeCell ref="C3:C4"/>
    <mergeCell ref="D3:D4"/>
    <mergeCell ref="E3:G3"/>
    <mergeCell ref="H3:J3"/>
    <mergeCell ref="K3:M3"/>
    <mergeCell ref="N3:P3"/>
    <mergeCell ref="Q3:R3"/>
    <mergeCell ref="S3:S4"/>
    <mergeCell ref="A6:B6"/>
    <mergeCell ref="A11:B11"/>
    <mergeCell ref="A10:B10"/>
    <mergeCell ref="A46:D46"/>
    <mergeCell ref="A47:D4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workbookViewId="0">
      <selection sqref="A1:S1"/>
    </sheetView>
  </sheetViews>
  <sheetFormatPr defaultRowHeight="21.5"/>
  <cols>
    <col min="1" max="1" width="9.7265625" style="32" customWidth="1"/>
    <col min="2" max="2" width="46.81640625" style="32" customWidth="1"/>
    <col min="3" max="3" width="10.7265625" style="32" customWidth="1"/>
    <col min="4" max="4" width="6.453125" style="32" customWidth="1"/>
    <col min="5" max="5" width="7.453125" style="32" customWidth="1"/>
    <col min="6" max="6" width="9.81640625" style="32" customWidth="1"/>
    <col min="7" max="7" width="13" style="32" customWidth="1"/>
    <col min="8" max="8" width="7.1796875" style="32" customWidth="1"/>
    <col min="9" max="9" width="10.26953125" style="32" customWidth="1"/>
    <col min="10" max="10" width="11.1796875" style="32" customWidth="1"/>
    <col min="11" max="11" width="7.453125" style="32" customWidth="1"/>
    <col min="12" max="12" width="8.7265625" style="32" customWidth="1"/>
    <col min="13" max="13" width="6.81640625" style="32" customWidth="1"/>
    <col min="14" max="14" width="7.453125" style="32" customWidth="1"/>
    <col min="15" max="15" width="16.54296875" style="32" customWidth="1"/>
    <col min="16" max="16" width="10" style="32" customWidth="1"/>
    <col min="17" max="17" width="7.54296875" style="32" customWidth="1"/>
    <col min="18" max="18" width="5.7265625" style="32" customWidth="1"/>
    <col min="19" max="19" width="4.453125" style="32" customWidth="1"/>
    <col min="20" max="16384" width="8.7265625" style="32"/>
  </cols>
  <sheetData>
    <row r="1" spans="1:19">
      <c r="A1" s="377" t="s">
        <v>585</v>
      </c>
      <c r="B1" s="377"/>
      <c r="C1" s="377"/>
      <c r="D1" s="377"/>
      <c r="E1" s="377"/>
      <c r="F1" s="377"/>
      <c r="G1" s="377"/>
      <c r="H1" s="377"/>
      <c r="I1" s="377"/>
      <c r="J1" s="377"/>
      <c r="K1" s="377"/>
      <c r="L1" s="377"/>
      <c r="M1" s="377"/>
      <c r="N1" s="377"/>
      <c r="O1" s="377"/>
      <c r="P1" s="377"/>
      <c r="Q1" s="377"/>
      <c r="R1" s="377"/>
      <c r="S1" s="377"/>
    </row>
    <row r="2" spans="1:19" ht="29" customHeight="1">
      <c r="A2" s="388" t="s">
        <v>0</v>
      </c>
      <c r="B2" s="389" t="s">
        <v>1</v>
      </c>
      <c r="C2" s="390" t="s">
        <v>2</v>
      </c>
      <c r="D2" s="389" t="s">
        <v>3</v>
      </c>
      <c r="E2" s="391" t="s">
        <v>4</v>
      </c>
      <c r="F2" s="392"/>
      <c r="G2" s="393"/>
      <c r="H2" s="390" t="s">
        <v>98</v>
      </c>
      <c r="I2" s="390"/>
      <c r="J2" s="390"/>
      <c r="K2" s="394" t="s">
        <v>99</v>
      </c>
      <c r="L2" s="395"/>
      <c r="M2" s="396"/>
      <c r="N2" s="397" t="s">
        <v>5</v>
      </c>
      <c r="O2" s="398"/>
      <c r="P2" s="399"/>
      <c r="Q2" s="379" t="s">
        <v>6</v>
      </c>
      <c r="R2" s="380"/>
      <c r="S2" s="381" t="s">
        <v>7</v>
      </c>
    </row>
    <row r="3" spans="1:19" ht="32">
      <c r="A3" s="388"/>
      <c r="B3" s="389"/>
      <c r="C3" s="390"/>
      <c r="D3" s="389"/>
      <c r="E3" s="167" t="s">
        <v>8</v>
      </c>
      <c r="F3" s="167" t="s">
        <v>9</v>
      </c>
      <c r="G3" s="167" t="s">
        <v>10</v>
      </c>
      <c r="H3" s="169" t="s">
        <v>8</v>
      </c>
      <c r="I3" s="169" t="s">
        <v>9</v>
      </c>
      <c r="J3" s="169" t="s">
        <v>11</v>
      </c>
      <c r="K3" s="169" t="s">
        <v>8</v>
      </c>
      <c r="L3" s="169" t="s">
        <v>9</v>
      </c>
      <c r="M3" s="169" t="s">
        <v>11</v>
      </c>
      <c r="N3" s="167" t="s">
        <v>8</v>
      </c>
      <c r="O3" s="167" t="s">
        <v>9</v>
      </c>
      <c r="P3" s="167" t="s">
        <v>12</v>
      </c>
      <c r="Q3" s="172" t="s">
        <v>13</v>
      </c>
      <c r="R3" s="168" t="s">
        <v>14</v>
      </c>
      <c r="S3" s="382"/>
    </row>
    <row r="4" spans="1:19">
      <c r="A4" s="5">
        <v>1</v>
      </c>
      <c r="B4" s="6">
        <v>2</v>
      </c>
      <c r="C4" s="5">
        <v>3</v>
      </c>
      <c r="D4" s="6">
        <v>4</v>
      </c>
      <c r="E4" s="5">
        <v>5</v>
      </c>
      <c r="F4" s="6">
        <v>6</v>
      </c>
      <c r="G4" s="5">
        <v>7</v>
      </c>
      <c r="H4" s="7">
        <v>8</v>
      </c>
      <c r="I4" s="7">
        <v>9</v>
      </c>
      <c r="J4" s="7">
        <v>10</v>
      </c>
      <c r="K4" s="7">
        <v>11</v>
      </c>
      <c r="L4" s="7">
        <v>12</v>
      </c>
      <c r="M4" s="7">
        <v>13</v>
      </c>
      <c r="N4" s="6">
        <v>14</v>
      </c>
      <c r="O4" s="6">
        <v>15</v>
      </c>
      <c r="P4" s="5">
        <v>16</v>
      </c>
      <c r="Q4" s="6">
        <v>17</v>
      </c>
      <c r="R4" s="5">
        <v>18</v>
      </c>
      <c r="S4" s="6">
        <v>19</v>
      </c>
    </row>
    <row r="5" spans="1:19" ht="17.25" customHeight="1">
      <c r="A5" s="386" t="s">
        <v>19</v>
      </c>
      <c r="B5" s="387"/>
      <c r="C5" s="169"/>
      <c r="D5" s="169"/>
      <c r="E5" s="169"/>
      <c r="F5" s="9"/>
      <c r="G5" s="169">
        <v>0</v>
      </c>
      <c r="H5" s="169"/>
      <c r="I5" s="9"/>
      <c r="J5" s="169"/>
      <c r="K5" s="10"/>
      <c r="L5" s="10"/>
      <c r="M5" s="10"/>
      <c r="N5" s="10"/>
      <c r="O5" s="10"/>
      <c r="P5" s="9"/>
      <c r="Q5" s="169"/>
      <c r="R5" s="169"/>
      <c r="S5" s="169"/>
    </row>
    <row r="6" spans="1:19" ht="45.75" customHeight="1">
      <c r="A6" s="47" t="s">
        <v>209</v>
      </c>
      <c r="B6" s="47" t="s">
        <v>210</v>
      </c>
      <c r="C6" s="46">
        <v>22522</v>
      </c>
      <c r="D6" s="47" t="s">
        <v>15</v>
      </c>
      <c r="E6" s="47">
        <v>30</v>
      </c>
      <c r="F6" s="47">
        <v>100</v>
      </c>
      <c r="G6" s="53">
        <v>2.1</v>
      </c>
      <c r="H6" s="55">
        <v>1</v>
      </c>
      <c r="I6" s="53">
        <v>25.24</v>
      </c>
      <c r="J6" s="56">
        <v>0.53</v>
      </c>
      <c r="K6" s="30">
        <v>0</v>
      </c>
      <c r="L6" s="30">
        <v>0</v>
      </c>
      <c r="M6" s="49">
        <v>0</v>
      </c>
      <c r="N6" s="52">
        <v>0</v>
      </c>
      <c r="P6" s="58">
        <v>0</v>
      </c>
      <c r="Q6" s="169"/>
      <c r="R6" s="9"/>
      <c r="S6" s="169"/>
    </row>
    <row r="7" spans="1:19" ht="42.75" customHeight="1">
      <c r="A7" s="383" t="s">
        <v>183</v>
      </c>
      <c r="B7" s="384"/>
      <c r="C7" s="384"/>
      <c r="D7" s="385"/>
      <c r="E7" s="47">
        <v>30</v>
      </c>
      <c r="F7" s="48">
        <v>100</v>
      </c>
      <c r="G7" s="170">
        <v>2.1</v>
      </c>
      <c r="H7" s="170">
        <v>1</v>
      </c>
      <c r="I7" s="170">
        <v>25.24</v>
      </c>
      <c r="J7" s="57">
        <v>0.53</v>
      </c>
      <c r="K7" s="30">
        <v>0</v>
      </c>
      <c r="L7" s="30">
        <v>0</v>
      </c>
      <c r="M7" s="49">
        <v>0</v>
      </c>
      <c r="N7" s="30"/>
      <c r="O7" s="30"/>
      <c r="P7" s="58">
        <v>0</v>
      </c>
      <c r="Q7" s="11"/>
      <c r="R7" s="11"/>
      <c r="S7" s="11"/>
    </row>
    <row r="8" spans="1:19">
      <c r="A8" s="383" t="s">
        <v>37</v>
      </c>
      <c r="B8" s="384"/>
      <c r="C8" s="384"/>
      <c r="D8" s="385"/>
      <c r="E8" s="47">
        <v>30</v>
      </c>
      <c r="F8" s="48">
        <v>100</v>
      </c>
      <c r="G8" s="170">
        <v>2.1</v>
      </c>
      <c r="H8" s="170">
        <v>1</v>
      </c>
      <c r="I8" s="170">
        <v>25.24</v>
      </c>
      <c r="J8" s="57">
        <v>0.53</v>
      </c>
      <c r="K8" s="30">
        <v>0</v>
      </c>
      <c r="L8" s="30">
        <v>0</v>
      </c>
      <c r="M8" s="49">
        <v>0</v>
      </c>
      <c r="N8" s="30"/>
      <c r="O8" s="30"/>
      <c r="P8" s="58">
        <v>0</v>
      </c>
      <c r="Q8" s="13"/>
      <c r="R8" s="12"/>
      <c r="S8" s="13"/>
    </row>
    <row r="9" spans="1:19">
      <c r="A9" s="180"/>
      <c r="B9" s="181" t="s">
        <v>582</v>
      </c>
      <c r="C9" s="182"/>
      <c r="D9" s="182"/>
      <c r="E9" s="182"/>
      <c r="F9" s="182"/>
      <c r="G9" s="183"/>
      <c r="H9" s="184"/>
      <c r="I9" s="184"/>
      <c r="J9" s="184">
        <v>0</v>
      </c>
      <c r="K9" s="180"/>
      <c r="L9" s="180"/>
      <c r="M9" s="180"/>
      <c r="N9" s="378"/>
      <c r="O9" s="378"/>
      <c r="P9" s="378"/>
      <c r="Q9" s="182"/>
      <c r="R9" s="182"/>
      <c r="S9" s="182"/>
    </row>
    <row r="10" spans="1:19" ht="17.25" customHeight="1"/>
  </sheetData>
  <mergeCells count="15">
    <mergeCell ref="A1:S1"/>
    <mergeCell ref="N9:P9"/>
    <mergeCell ref="Q2:R2"/>
    <mergeCell ref="S2:S3"/>
    <mergeCell ref="A7:D7"/>
    <mergeCell ref="A8:D8"/>
    <mergeCell ref="A5:B5"/>
    <mergeCell ref="A2:A3"/>
    <mergeCell ref="B2:B3"/>
    <mergeCell ref="C2:C3"/>
    <mergeCell ref="D2:D3"/>
    <mergeCell ref="E2:G2"/>
    <mergeCell ref="H2:J2"/>
    <mergeCell ref="K2:M2"/>
    <mergeCell ref="N2:P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workbookViewId="0">
      <selection sqref="A1:S1"/>
    </sheetView>
  </sheetViews>
  <sheetFormatPr defaultRowHeight="14.5"/>
  <cols>
    <col min="1" max="1" width="9.7265625" customWidth="1"/>
    <col min="2" max="2" width="49.7265625" customWidth="1"/>
    <col min="3" max="3" width="10.7265625" customWidth="1"/>
    <col min="4" max="4" width="6.453125" customWidth="1"/>
    <col min="5" max="5" width="7.453125" customWidth="1"/>
    <col min="6" max="6" width="16" customWidth="1"/>
    <col min="7" max="7" width="13" customWidth="1"/>
    <col min="8" max="8" width="7.1796875" customWidth="1"/>
    <col min="9" max="9" width="10.26953125" customWidth="1"/>
    <col min="10" max="10" width="11.1796875" customWidth="1"/>
    <col min="11" max="11" width="7.453125" customWidth="1"/>
    <col min="12" max="12" width="13.26953125" customWidth="1"/>
    <col min="13" max="13" width="6.81640625" customWidth="1"/>
    <col min="14" max="14" width="7.453125" customWidth="1"/>
    <col min="15" max="15" width="12.26953125" customWidth="1"/>
    <col min="16" max="16" width="10" customWidth="1"/>
    <col min="17" max="17" width="7.54296875" customWidth="1"/>
    <col min="18" max="18" width="5.7265625" customWidth="1"/>
    <col min="19" max="19" width="4.453125" customWidth="1"/>
  </cols>
  <sheetData>
    <row r="1" spans="1:19" ht="21.5">
      <c r="A1" s="372" t="s">
        <v>586</v>
      </c>
      <c r="B1" s="372"/>
      <c r="C1" s="372"/>
      <c r="D1" s="372"/>
      <c r="E1" s="372"/>
      <c r="F1" s="372"/>
      <c r="G1" s="372"/>
      <c r="H1" s="372"/>
      <c r="I1" s="372"/>
      <c r="J1" s="372"/>
      <c r="K1" s="372"/>
      <c r="L1" s="372"/>
      <c r="M1" s="372"/>
      <c r="N1" s="372"/>
      <c r="O1" s="372"/>
      <c r="P1" s="372"/>
      <c r="Q1" s="372"/>
      <c r="R1" s="372"/>
      <c r="S1" s="372"/>
    </row>
    <row r="2" spans="1:19" ht="15.65" customHeight="1">
      <c r="A2" s="373" t="s">
        <v>0</v>
      </c>
      <c r="B2" s="374" t="s">
        <v>1</v>
      </c>
      <c r="C2" s="375" t="s">
        <v>2</v>
      </c>
      <c r="D2" s="374" t="s">
        <v>3</v>
      </c>
      <c r="E2" s="408" t="s">
        <v>4</v>
      </c>
      <c r="F2" s="409"/>
      <c r="G2" s="410"/>
      <c r="H2" s="375" t="s">
        <v>98</v>
      </c>
      <c r="I2" s="375"/>
      <c r="J2" s="375"/>
      <c r="K2" s="411" t="s">
        <v>99</v>
      </c>
      <c r="L2" s="412"/>
      <c r="M2" s="413"/>
      <c r="N2" s="414" t="s">
        <v>5</v>
      </c>
      <c r="O2" s="415"/>
      <c r="P2" s="416"/>
      <c r="Q2" s="400" t="s">
        <v>6</v>
      </c>
      <c r="R2" s="401"/>
      <c r="S2" s="402" t="s">
        <v>7</v>
      </c>
    </row>
    <row r="3" spans="1:19" ht="32">
      <c r="A3" s="373"/>
      <c r="B3" s="374"/>
      <c r="C3" s="375"/>
      <c r="D3" s="374"/>
      <c r="E3" s="112" t="s">
        <v>8</v>
      </c>
      <c r="F3" s="112" t="s">
        <v>9</v>
      </c>
      <c r="G3" s="112" t="s">
        <v>10</v>
      </c>
      <c r="H3" s="75" t="s">
        <v>8</v>
      </c>
      <c r="I3" s="75" t="s">
        <v>9</v>
      </c>
      <c r="J3" s="75" t="s">
        <v>11</v>
      </c>
      <c r="K3" s="75" t="s">
        <v>8</v>
      </c>
      <c r="L3" s="75" t="s">
        <v>124</v>
      </c>
      <c r="M3" s="75" t="s">
        <v>11</v>
      </c>
      <c r="N3" s="112" t="s">
        <v>8</v>
      </c>
      <c r="O3" s="112" t="s">
        <v>124</v>
      </c>
      <c r="P3" s="112" t="s">
        <v>12</v>
      </c>
      <c r="Q3" s="113" t="s">
        <v>13</v>
      </c>
      <c r="R3" s="114" t="s">
        <v>14</v>
      </c>
      <c r="S3" s="403"/>
    </row>
    <row r="4" spans="1:19" ht="17.5">
      <c r="A4" s="115">
        <v>1</v>
      </c>
      <c r="B4" s="116">
        <v>2</v>
      </c>
      <c r="C4" s="115">
        <v>3</v>
      </c>
      <c r="D4" s="116">
        <v>4</v>
      </c>
      <c r="E4" s="115">
        <v>5</v>
      </c>
      <c r="F4" s="116">
        <v>6</v>
      </c>
      <c r="G4" s="115">
        <v>7</v>
      </c>
      <c r="H4" s="117">
        <v>8</v>
      </c>
      <c r="I4" s="117">
        <v>9</v>
      </c>
      <c r="J4" s="117">
        <v>10</v>
      </c>
      <c r="K4" s="117">
        <v>11</v>
      </c>
      <c r="L4" s="117">
        <v>12</v>
      </c>
      <c r="M4" s="117">
        <v>13</v>
      </c>
      <c r="N4" s="116">
        <v>14</v>
      </c>
      <c r="O4" s="116">
        <v>15</v>
      </c>
      <c r="P4" s="115">
        <v>16</v>
      </c>
      <c r="Q4" s="116">
        <v>17</v>
      </c>
      <c r="R4" s="115">
        <v>18</v>
      </c>
      <c r="S4" s="116">
        <v>19</v>
      </c>
    </row>
    <row r="5" spans="1:19" ht="37.5" customHeight="1">
      <c r="A5" s="404" t="s">
        <v>19</v>
      </c>
      <c r="B5" s="405"/>
      <c r="C5" s="75"/>
      <c r="D5" s="75"/>
      <c r="E5" s="75"/>
      <c r="F5" s="64"/>
      <c r="G5" s="75">
        <v>0</v>
      </c>
      <c r="H5" s="75"/>
      <c r="I5" s="64"/>
      <c r="J5" s="75"/>
      <c r="K5" s="120"/>
      <c r="L5" s="120"/>
      <c r="M5" s="120"/>
      <c r="N5" s="120"/>
      <c r="O5" s="120"/>
      <c r="P5" s="64"/>
      <c r="Q5" s="75"/>
      <c r="R5" s="75"/>
      <c r="S5" s="75"/>
    </row>
    <row r="6" spans="1:19" ht="34.5" customHeight="1">
      <c r="A6" s="136" t="s">
        <v>184</v>
      </c>
      <c r="B6" s="136" t="s">
        <v>83</v>
      </c>
      <c r="C6" s="136">
        <v>22522</v>
      </c>
      <c r="D6" s="136" t="s">
        <v>15</v>
      </c>
      <c r="E6" s="118">
        <v>1</v>
      </c>
      <c r="F6" s="118">
        <v>100</v>
      </c>
      <c r="G6" s="118">
        <v>20</v>
      </c>
      <c r="H6" s="118">
        <v>0</v>
      </c>
      <c r="I6" s="118">
        <v>0</v>
      </c>
      <c r="J6" s="118">
        <v>0</v>
      </c>
      <c r="K6" s="118">
        <v>0</v>
      </c>
      <c r="L6" s="118">
        <v>100</v>
      </c>
      <c r="M6" s="121">
        <v>9.16</v>
      </c>
      <c r="N6" s="119">
        <v>2</v>
      </c>
      <c r="O6" s="118">
        <f>P6/$G$8*100</f>
        <v>74.25</v>
      </c>
      <c r="P6" s="137">
        <v>14.85</v>
      </c>
      <c r="Q6" s="75"/>
      <c r="R6" s="64"/>
      <c r="S6" s="75"/>
    </row>
    <row r="7" spans="1:19" ht="20">
      <c r="A7" s="406" t="s">
        <v>36</v>
      </c>
      <c r="B7" s="407"/>
      <c r="C7" s="138"/>
      <c r="D7" s="138"/>
      <c r="E7" s="138"/>
      <c r="F7" s="67">
        <f>SUM(F6:F6)</f>
        <v>100</v>
      </c>
      <c r="G7" s="67">
        <f>SUM(G6:G6)</f>
        <v>20</v>
      </c>
      <c r="H7" s="118">
        <v>0</v>
      </c>
      <c r="I7" s="118">
        <v>0</v>
      </c>
      <c r="J7" s="118">
        <v>0</v>
      </c>
      <c r="K7" s="118">
        <v>0</v>
      </c>
      <c r="L7" s="118">
        <v>100</v>
      </c>
      <c r="M7" s="121">
        <v>9.16</v>
      </c>
      <c r="N7" s="118">
        <v>2</v>
      </c>
      <c r="O7" s="118">
        <f t="shared" ref="O7:O8" si="0">P7/$G$8*100</f>
        <v>74.25</v>
      </c>
      <c r="P7" s="137">
        <v>14.85</v>
      </c>
      <c r="Q7" s="67"/>
      <c r="R7" s="67"/>
      <c r="S7" s="67"/>
    </row>
    <row r="8" spans="1:19" ht="20">
      <c r="A8" s="75"/>
      <c r="B8" s="75" t="s">
        <v>37</v>
      </c>
      <c r="C8" s="75"/>
      <c r="D8" s="75"/>
      <c r="E8" s="75"/>
      <c r="F8" s="64">
        <v>100</v>
      </c>
      <c r="G8" s="64">
        <v>20</v>
      </c>
      <c r="H8" s="64">
        <v>0</v>
      </c>
      <c r="I8" s="64">
        <v>0</v>
      </c>
      <c r="J8" s="64">
        <v>0</v>
      </c>
      <c r="K8" s="64">
        <v>0</v>
      </c>
      <c r="L8" s="118">
        <v>100</v>
      </c>
      <c r="M8" s="121">
        <v>9.16</v>
      </c>
      <c r="N8" s="118">
        <v>2</v>
      </c>
      <c r="O8" s="118">
        <f t="shared" si="0"/>
        <v>74.25</v>
      </c>
      <c r="P8" s="137">
        <v>14.85</v>
      </c>
      <c r="Q8" s="66"/>
      <c r="R8" s="64"/>
      <c r="S8" s="66"/>
    </row>
    <row r="9" spans="1:19" ht="17.25" customHeight="1"/>
    <row r="21" ht="17.25" customHeight="1"/>
  </sheetData>
  <mergeCells count="13">
    <mergeCell ref="Q2:R2"/>
    <mergeCell ref="S2:S3"/>
    <mergeCell ref="A5:B5"/>
    <mergeCell ref="A7:B7"/>
    <mergeCell ref="A1:S1"/>
    <mergeCell ref="A2:A3"/>
    <mergeCell ref="B2:B3"/>
    <mergeCell ref="C2:C3"/>
    <mergeCell ref="D2:D3"/>
    <mergeCell ref="E2:G2"/>
    <mergeCell ref="H2:J2"/>
    <mergeCell ref="K2:M2"/>
    <mergeCell ref="N2:P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selection activeCell="A2" sqref="A2:S2"/>
    </sheetView>
  </sheetViews>
  <sheetFormatPr defaultRowHeight="14.5"/>
  <cols>
    <col min="1" max="1" width="9.7265625" customWidth="1"/>
    <col min="2" max="2" width="46.81640625" customWidth="1"/>
    <col min="3" max="3" width="10.7265625" customWidth="1"/>
    <col min="4" max="4" width="6.453125" customWidth="1"/>
    <col min="5" max="5" width="7.453125" customWidth="1"/>
    <col min="6" max="6" width="9.81640625" customWidth="1"/>
    <col min="7" max="7" width="13" customWidth="1"/>
    <col min="8" max="8" width="7.1796875" customWidth="1"/>
    <col min="9" max="9" width="10.26953125" customWidth="1"/>
    <col min="10" max="10" width="11.1796875" customWidth="1"/>
    <col min="11" max="11" width="7.453125" customWidth="1"/>
    <col min="12" max="12" width="15.81640625" customWidth="1"/>
    <col min="13" max="13" width="12" customWidth="1"/>
    <col min="14" max="14" width="7.453125" customWidth="1"/>
    <col min="15" max="15" width="13.81640625" customWidth="1"/>
    <col min="16" max="16" width="10" customWidth="1"/>
    <col min="17" max="17" width="7.54296875" customWidth="1"/>
    <col min="18" max="18" width="5.7265625" customWidth="1"/>
    <col min="19" max="19" width="4.453125" customWidth="1"/>
  </cols>
  <sheetData>
    <row r="1" spans="1:19" ht="35.5">
      <c r="A1" s="417" t="s">
        <v>581</v>
      </c>
      <c r="B1" s="417"/>
      <c r="C1" s="417"/>
      <c r="D1" s="417"/>
      <c r="E1" s="417"/>
      <c r="F1" s="417"/>
      <c r="G1" s="417"/>
      <c r="H1" s="417"/>
      <c r="I1" s="417"/>
      <c r="J1" s="417"/>
      <c r="K1" s="417"/>
      <c r="L1" s="417"/>
      <c r="M1" s="417"/>
      <c r="N1" s="417"/>
      <c r="O1" s="417"/>
      <c r="P1" s="417"/>
      <c r="Q1" s="417"/>
      <c r="R1" s="417"/>
      <c r="S1" s="417"/>
    </row>
    <row r="2" spans="1:19" ht="21.5">
      <c r="A2" s="377" t="s">
        <v>587</v>
      </c>
      <c r="B2" s="377"/>
      <c r="C2" s="377"/>
      <c r="D2" s="377"/>
      <c r="E2" s="377"/>
      <c r="F2" s="377"/>
      <c r="G2" s="377"/>
      <c r="H2" s="377"/>
      <c r="I2" s="377"/>
      <c r="J2" s="377"/>
      <c r="K2" s="377"/>
      <c r="L2" s="377"/>
      <c r="M2" s="377"/>
      <c r="N2" s="377"/>
      <c r="O2" s="377"/>
      <c r="P2" s="377"/>
      <c r="Q2" s="377"/>
      <c r="R2" s="377"/>
      <c r="S2" s="377"/>
    </row>
    <row r="3" spans="1:19" ht="15.65" customHeight="1">
      <c r="A3" s="388" t="s">
        <v>0</v>
      </c>
      <c r="B3" s="389" t="s">
        <v>1</v>
      </c>
      <c r="C3" s="390" t="s">
        <v>2</v>
      </c>
      <c r="D3" s="389" t="s">
        <v>3</v>
      </c>
      <c r="E3" s="391" t="s">
        <v>4</v>
      </c>
      <c r="F3" s="392"/>
      <c r="G3" s="393"/>
      <c r="H3" s="390" t="s">
        <v>98</v>
      </c>
      <c r="I3" s="390"/>
      <c r="J3" s="390"/>
      <c r="K3" s="394" t="s">
        <v>99</v>
      </c>
      <c r="L3" s="395"/>
      <c r="M3" s="396"/>
      <c r="N3" s="397" t="s">
        <v>5</v>
      </c>
      <c r="O3" s="398"/>
      <c r="P3" s="399"/>
      <c r="Q3" s="379" t="s">
        <v>6</v>
      </c>
      <c r="R3" s="380"/>
      <c r="S3" s="381" t="s">
        <v>7</v>
      </c>
    </row>
    <row r="4" spans="1:19" ht="32">
      <c r="A4" s="388"/>
      <c r="B4" s="389"/>
      <c r="C4" s="390"/>
      <c r="D4" s="389"/>
      <c r="E4" s="1" t="s">
        <v>8</v>
      </c>
      <c r="F4" s="1" t="s">
        <v>9</v>
      </c>
      <c r="G4" s="1" t="s">
        <v>10</v>
      </c>
      <c r="H4" s="3" t="s">
        <v>8</v>
      </c>
      <c r="I4" s="3" t="s">
        <v>9</v>
      </c>
      <c r="J4" s="3" t="s">
        <v>11</v>
      </c>
      <c r="K4" s="3" t="s">
        <v>8</v>
      </c>
      <c r="L4" s="3" t="s">
        <v>124</v>
      </c>
      <c r="M4" s="3" t="s">
        <v>11</v>
      </c>
      <c r="N4" s="1" t="s">
        <v>8</v>
      </c>
      <c r="O4" s="1" t="s">
        <v>9</v>
      </c>
      <c r="P4" s="1" t="s">
        <v>12</v>
      </c>
      <c r="Q4" s="4" t="s">
        <v>13</v>
      </c>
      <c r="R4" s="2" t="s">
        <v>14</v>
      </c>
      <c r="S4" s="382"/>
    </row>
    <row r="5" spans="1:19" ht="17.5">
      <c r="A5" s="5">
        <v>1</v>
      </c>
      <c r="B5" s="6">
        <v>2</v>
      </c>
      <c r="C5" s="5">
        <v>3</v>
      </c>
      <c r="D5" s="6">
        <v>4</v>
      </c>
      <c r="E5" s="5">
        <v>5</v>
      </c>
      <c r="F5" s="6">
        <v>6</v>
      </c>
      <c r="G5" s="5">
        <v>7</v>
      </c>
      <c r="H5" s="7">
        <v>8</v>
      </c>
      <c r="I5" s="7">
        <v>9</v>
      </c>
      <c r="J5" s="7">
        <v>10</v>
      </c>
      <c r="K5" s="7">
        <v>11</v>
      </c>
      <c r="L5" s="7">
        <v>12</v>
      </c>
      <c r="M5" s="7">
        <v>13</v>
      </c>
      <c r="N5" s="6">
        <v>14</v>
      </c>
      <c r="O5" s="6">
        <v>15</v>
      </c>
      <c r="P5" s="5">
        <v>16</v>
      </c>
      <c r="Q5" s="6">
        <v>17</v>
      </c>
      <c r="R5" s="5">
        <v>18</v>
      </c>
      <c r="S5" s="6">
        <v>19</v>
      </c>
    </row>
    <row r="6" spans="1:19" ht="17.25" customHeight="1">
      <c r="A6" s="386" t="s">
        <v>19</v>
      </c>
      <c r="B6" s="387"/>
      <c r="C6" s="3"/>
      <c r="D6" s="3"/>
      <c r="E6" s="3"/>
      <c r="F6" s="9"/>
      <c r="G6" s="3">
        <v>0</v>
      </c>
      <c r="H6" s="3"/>
      <c r="I6" s="9"/>
      <c r="J6" s="3"/>
      <c r="K6" s="10"/>
      <c r="L6" s="10"/>
      <c r="M6" s="10"/>
      <c r="N6" s="10"/>
      <c r="O6" s="10"/>
      <c r="P6" s="9"/>
      <c r="Q6" s="3"/>
      <c r="R6" s="3"/>
      <c r="S6" s="3"/>
    </row>
    <row r="7" spans="1:19" ht="40.5">
      <c r="A7" s="54" t="s">
        <v>211</v>
      </c>
      <c r="B7" s="54" t="s">
        <v>212</v>
      </c>
      <c r="C7" s="54">
        <v>22522</v>
      </c>
      <c r="D7" s="54" t="s">
        <v>153</v>
      </c>
      <c r="E7" s="54">
        <v>2</v>
      </c>
      <c r="F7" s="54">
        <v>41.86</v>
      </c>
      <c r="G7" s="54">
        <v>9</v>
      </c>
      <c r="H7" s="51">
        <v>1</v>
      </c>
      <c r="I7" s="51">
        <v>0</v>
      </c>
      <c r="J7" s="51">
        <v>0</v>
      </c>
      <c r="K7" s="60">
        <v>1</v>
      </c>
      <c r="L7" s="54">
        <v>100</v>
      </c>
      <c r="M7" s="54">
        <v>6.37</v>
      </c>
      <c r="N7" s="29">
        <v>2</v>
      </c>
      <c r="O7" s="50">
        <f>P7/$G$13*100</f>
        <v>29.627906976744185</v>
      </c>
      <c r="P7" s="59">
        <v>6.37</v>
      </c>
      <c r="Q7" s="3"/>
      <c r="R7" s="9"/>
      <c r="S7" s="3"/>
    </row>
    <row r="8" spans="1:19" ht="40.5">
      <c r="A8" s="54" t="s">
        <v>213</v>
      </c>
      <c r="B8" s="54" t="s">
        <v>214</v>
      </c>
      <c r="C8" s="54">
        <v>22522</v>
      </c>
      <c r="D8" s="54" t="s">
        <v>15</v>
      </c>
      <c r="E8" s="54">
        <v>1</v>
      </c>
      <c r="F8" s="54">
        <v>32.56</v>
      </c>
      <c r="G8" s="54">
        <v>7</v>
      </c>
      <c r="H8" s="51">
        <v>0</v>
      </c>
      <c r="I8" s="51">
        <v>0</v>
      </c>
      <c r="J8" s="51">
        <v>0</v>
      </c>
      <c r="K8" s="60">
        <v>0</v>
      </c>
      <c r="L8" s="54">
        <v>100</v>
      </c>
      <c r="M8" s="61">
        <v>0.5</v>
      </c>
      <c r="N8" s="30">
        <v>1</v>
      </c>
      <c r="O8" s="50">
        <f t="shared" ref="O8:O12" si="0">P8/$G$13*100</f>
        <v>2.3255813953488373</v>
      </c>
      <c r="P8" s="50">
        <v>0.5</v>
      </c>
      <c r="Q8" s="3"/>
      <c r="R8" s="9"/>
      <c r="S8" s="3"/>
    </row>
    <row r="9" spans="1:19" ht="40.5">
      <c r="A9" s="54" t="s">
        <v>215</v>
      </c>
      <c r="B9" s="54" t="s">
        <v>216</v>
      </c>
      <c r="C9" s="54">
        <v>22522</v>
      </c>
      <c r="D9" s="54" t="s">
        <v>15</v>
      </c>
      <c r="E9" s="54">
        <v>1</v>
      </c>
      <c r="F9" s="54">
        <v>2.33</v>
      </c>
      <c r="G9" s="54">
        <v>0.5</v>
      </c>
      <c r="H9" s="51">
        <v>0</v>
      </c>
      <c r="I9" s="51">
        <v>0</v>
      </c>
      <c r="J9" s="51">
        <v>0</v>
      </c>
      <c r="K9" s="60">
        <v>0</v>
      </c>
      <c r="L9" s="54">
        <v>100</v>
      </c>
      <c r="M9" s="61">
        <v>0.5</v>
      </c>
      <c r="N9" s="30">
        <v>1</v>
      </c>
      <c r="O9" s="50">
        <f t="shared" si="0"/>
        <v>2.3255813953488373</v>
      </c>
      <c r="P9" s="30">
        <v>0.5</v>
      </c>
      <c r="Q9" s="3"/>
      <c r="R9" s="9"/>
      <c r="S9" s="3"/>
    </row>
    <row r="10" spans="1:19" ht="40.5">
      <c r="A10" s="54" t="s">
        <v>217</v>
      </c>
      <c r="B10" s="54" t="s">
        <v>218</v>
      </c>
      <c r="C10" s="54">
        <v>22522</v>
      </c>
      <c r="D10" s="54" t="s">
        <v>15</v>
      </c>
      <c r="E10" s="54">
        <v>1</v>
      </c>
      <c r="F10" s="54">
        <v>9.3000000000000007</v>
      </c>
      <c r="G10" s="54">
        <v>2</v>
      </c>
      <c r="H10" s="51">
        <v>0</v>
      </c>
      <c r="I10" s="51">
        <v>0</v>
      </c>
      <c r="J10" s="51">
        <v>0</v>
      </c>
      <c r="K10" s="60">
        <v>0</v>
      </c>
      <c r="L10" s="54"/>
      <c r="M10" s="54">
        <v>0</v>
      </c>
      <c r="N10" s="30">
        <v>1</v>
      </c>
      <c r="O10" s="50">
        <f t="shared" si="0"/>
        <v>9.3023255813953494</v>
      </c>
      <c r="P10" s="62">
        <v>2</v>
      </c>
      <c r="Q10" s="3"/>
      <c r="R10" s="9"/>
      <c r="S10" s="3"/>
    </row>
    <row r="11" spans="1:19" ht="40.5">
      <c r="A11" s="54" t="s">
        <v>219</v>
      </c>
      <c r="B11" s="54" t="s">
        <v>220</v>
      </c>
      <c r="C11" s="54">
        <v>22522</v>
      </c>
      <c r="D11" s="54" t="s">
        <v>15</v>
      </c>
      <c r="E11" s="54">
        <v>1</v>
      </c>
      <c r="F11" s="54">
        <v>13.95</v>
      </c>
      <c r="G11" s="54">
        <v>3</v>
      </c>
      <c r="H11" s="51">
        <v>0</v>
      </c>
      <c r="I11" s="51">
        <v>0</v>
      </c>
      <c r="J11" s="51">
        <v>0</v>
      </c>
      <c r="K11" s="29">
        <v>0</v>
      </c>
      <c r="L11" s="54">
        <v>100</v>
      </c>
      <c r="M11" s="30">
        <v>2.29</v>
      </c>
      <c r="N11" s="30">
        <v>1</v>
      </c>
      <c r="O11" s="50">
        <f t="shared" si="0"/>
        <v>10.651162790697674</v>
      </c>
      <c r="P11" s="30">
        <v>2.29</v>
      </c>
      <c r="Q11" s="3"/>
      <c r="R11" s="9"/>
      <c r="S11" s="3"/>
    </row>
    <row r="12" spans="1:19" ht="26.25" customHeight="1">
      <c r="A12" s="418" t="s">
        <v>183</v>
      </c>
      <c r="B12" s="418"/>
      <c r="C12" s="418"/>
      <c r="D12" s="418"/>
      <c r="E12" s="54">
        <v>6</v>
      </c>
      <c r="F12" s="54">
        <v>100</v>
      </c>
      <c r="G12" s="54">
        <v>21.5</v>
      </c>
      <c r="H12" s="51">
        <v>1</v>
      </c>
      <c r="I12" s="51">
        <v>0</v>
      </c>
      <c r="J12" s="51">
        <v>0</v>
      </c>
      <c r="K12" s="29">
        <v>1</v>
      </c>
      <c r="L12" s="54">
        <v>100</v>
      </c>
      <c r="M12" s="30">
        <f>SUM(M7:M11)</f>
        <v>9.66</v>
      </c>
      <c r="N12" s="30">
        <v>6</v>
      </c>
      <c r="O12" s="50">
        <f t="shared" si="0"/>
        <v>54.232558139534881</v>
      </c>
      <c r="P12" s="59">
        <f>SUM(P7:P11)</f>
        <v>11.66</v>
      </c>
      <c r="Q12" s="11"/>
      <c r="R12" s="11"/>
      <c r="S12" s="11"/>
    </row>
    <row r="13" spans="1:19" ht="21.5">
      <c r="A13" s="418" t="s">
        <v>37</v>
      </c>
      <c r="B13" s="418"/>
      <c r="C13" s="418"/>
      <c r="D13" s="418"/>
      <c r="E13" s="54">
        <v>6</v>
      </c>
      <c r="F13" s="54">
        <v>100</v>
      </c>
      <c r="G13" s="54">
        <v>21.5</v>
      </c>
      <c r="H13" s="51">
        <v>1</v>
      </c>
      <c r="I13" s="51">
        <v>0</v>
      </c>
      <c r="J13" s="51">
        <v>0</v>
      </c>
      <c r="K13" s="29">
        <v>1</v>
      </c>
      <c r="L13" s="54">
        <v>100</v>
      </c>
      <c r="M13" s="30">
        <v>9.66</v>
      </c>
      <c r="N13" s="30">
        <v>6</v>
      </c>
      <c r="O13" s="50">
        <v>54.23</v>
      </c>
      <c r="P13" s="30">
        <v>11.66</v>
      </c>
      <c r="Q13" s="13"/>
      <c r="R13" s="12"/>
      <c r="S13" s="13"/>
    </row>
  </sheetData>
  <mergeCells count="15">
    <mergeCell ref="A12:D12"/>
    <mergeCell ref="A13:D13"/>
    <mergeCell ref="A6:B6"/>
    <mergeCell ref="A1:S1"/>
    <mergeCell ref="A2:S2"/>
    <mergeCell ref="A3:A4"/>
    <mergeCell ref="B3:B4"/>
    <mergeCell ref="C3:C4"/>
    <mergeCell ref="D3:D4"/>
    <mergeCell ref="E3:G3"/>
    <mergeCell ref="H3:J3"/>
    <mergeCell ref="K3:M3"/>
    <mergeCell ref="N3:P3"/>
    <mergeCell ref="Q3:R3"/>
    <mergeCell ref="S3:S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A2" sqref="A2:M2"/>
    </sheetView>
  </sheetViews>
  <sheetFormatPr defaultRowHeight="14.5"/>
  <cols>
    <col min="1" max="1" width="6.81640625" customWidth="1"/>
    <col min="2" max="2" width="38" customWidth="1"/>
    <col min="3" max="3" width="18.54296875" customWidth="1"/>
    <col min="4" max="4" width="14" customWidth="1"/>
    <col min="5" max="5" width="15.54296875" customWidth="1"/>
    <col min="6" max="6" width="16.453125" customWidth="1"/>
    <col min="7" max="7" width="10.7265625" customWidth="1"/>
    <col min="8" max="8" width="14" customWidth="1"/>
    <col min="9" max="9" width="28.7265625" customWidth="1"/>
    <col min="10" max="10" width="19.7265625" customWidth="1"/>
    <col min="11" max="12" width="9.26953125" customWidth="1"/>
    <col min="13" max="13" width="8.453125" customWidth="1"/>
  </cols>
  <sheetData>
    <row r="1" spans="1:13" ht="20" customHeight="1">
      <c r="A1" s="419" t="s">
        <v>580</v>
      </c>
      <c r="B1" s="419"/>
      <c r="C1" s="419"/>
      <c r="D1" s="419"/>
      <c r="E1" s="419"/>
      <c r="F1" s="419"/>
      <c r="G1" s="419"/>
      <c r="H1" s="419"/>
      <c r="I1" s="419"/>
      <c r="J1" s="419"/>
      <c r="K1" s="419"/>
      <c r="L1" s="419"/>
      <c r="M1" s="419"/>
    </row>
    <row r="2" spans="1:13" ht="20">
      <c r="A2" s="419" t="s">
        <v>570</v>
      </c>
      <c r="B2" s="419"/>
      <c r="C2" s="419"/>
      <c r="D2" s="419"/>
      <c r="E2" s="419"/>
      <c r="F2" s="419"/>
      <c r="G2" s="419"/>
      <c r="H2" s="419"/>
      <c r="I2" s="419"/>
      <c r="J2" s="419"/>
      <c r="K2" s="419"/>
      <c r="L2" s="419"/>
      <c r="M2" s="419"/>
    </row>
    <row r="3" spans="1:13" ht="151.9" customHeight="1">
      <c r="A3" s="102" t="s">
        <v>52</v>
      </c>
      <c r="B3" s="102" t="s">
        <v>64</v>
      </c>
      <c r="C3" s="102" t="s">
        <v>53</v>
      </c>
      <c r="D3" s="102" t="s">
        <v>54</v>
      </c>
      <c r="E3" s="102" t="s">
        <v>55</v>
      </c>
      <c r="F3" s="102" t="s">
        <v>56</v>
      </c>
      <c r="G3" s="102" t="s">
        <v>57</v>
      </c>
      <c r="H3" s="102" t="s">
        <v>58</v>
      </c>
      <c r="I3" s="102" t="s">
        <v>62</v>
      </c>
      <c r="J3" s="102" t="s">
        <v>102</v>
      </c>
      <c r="K3" s="102" t="s">
        <v>100</v>
      </c>
      <c r="L3" s="102" t="s">
        <v>87</v>
      </c>
      <c r="M3" s="102" t="s">
        <v>88</v>
      </c>
    </row>
    <row r="4" spans="1:13" ht="40.5">
      <c r="A4" s="60">
        <v>1</v>
      </c>
      <c r="B4" s="104" t="s">
        <v>212</v>
      </c>
      <c r="C4" s="104"/>
      <c r="D4" s="104"/>
      <c r="E4" s="104"/>
      <c r="F4" s="104"/>
      <c r="G4" s="103"/>
      <c r="H4" s="103"/>
      <c r="I4" s="103"/>
      <c r="J4" s="103"/>
      <c r="K4" s="103"/>
      <c r="L4" s="103"/>
      <c r="M4" s="105"/>
    </row>
    <row r="5" spans="1:13" ht="200.5">
      <c r="A5" s="60" t="s">
        <v>85</v>
      </c>
      <c r="B5" s="104" t="s">
        <v>322</v>
      </c>
      <c r="C5" s="104" t="s">
        <v>323</v>
      </c>
      <c r="D5" s="104" t="s">
        <v>323</v>
      </c>
      <c r="E5" s="104" t="s">
        <v>324</v>
      </c>
      <c r="F5" s="60">
        <v>9860759771</v>
      </c>
      <c r="G5" s="60">
        <v>300</v>
      </c>
      <c r="H5" s="104"/>
      <c r="I5" s="104"/>
      <c r="J5" s="104" t="s">
        <v>325</v>
      </c>
      <c r="K5" s="104"/>
      <c r="L5" s="104"/>
      <c r="M5" s="105"/>
    </row>
    <row r="6" spans="1:13" ht="80.5">
      <c r="A6" s="60" t="s">
        <v>86</v>
      </c>
      <c r="B6" s="104" t="s">
        <v>326</v>
      </c>
      <c r="C6" s="104" t="s">
        <v>327</v>
      </c>
      <c r="D6" s="104" t="s">
        <v>327</v>
      </c>
      <c r="E6" s="104" t="s">
        <v>328</v>
      </c>
      <c r="F6" s="60">
        <v>9840531363</v>
      </c>
      <c r="G6" s="60">
        <v>300</v>
      </c>
      <c r="H6" s="104"/>
      <c r="I6" s="104"/>
      <c r="J6" s="104" t="s">
        <v>329</v>
      </c>
      <c r="K6" s="104"/>
      <c r="L6" s="104"/>
      <c r="M6" s="105"/>
    </row>
    <row r="7" spans="1:13" ht="180.5">
      <c r="A7" s="60" t="s">
        <v>330</v>
      </c>
      <c r="B7" s="104" t="s">
        <v>331</v>
      </c>
      <c r="C7" s="104" t="s">
        <v>327</v>
      </c>
      <c r="D7" s="104" t="s">
        <v>327</v>
      </c>
      <c r="E7" s="104" t="s">
        <v>332</v>
      </c>
      <c r="F7" s="104"/>
      <c r="G7" s="60">
        <v>270</v>
      </c>
      <c r="H7" s="60">
        <v>180</v>
      </c>
      <c r="I7" s="104"/>
      <c r="J7" s="104" t="s">
        <v>333</v>
      </c>
      <c r="K7" s="104"/>
      <c r="L7" s="104"/>
      <c r="M7" s="105"/>
    </row>
    <row r="8" spans="1:13" ht="40.5">
      <c r="A8" s="60">
        <v>2</v>
      </c>
      <c r="B8" s="104" t="s">
        <v>214</v>
      </c>
      <c r="C8" s="104"/>
      <c r="D8" s="104"/>
      <c r="E8" s="104"/>
      <c r="F8" s="104"/>
      <c r="G8" s="104"/>
      <c r="H8" s="104"/>
      <c r="I8" s="104"/>
      <c r="J8" s="104"/>
      <c r="K8" s="104"/>
      <c r="L8" s="104"/>
      <c r="M8" s="105"/>
    </row>
    <row r="9" spans="1:13" ht="40.5">
      <c r="A9" s="60" t="s">
        <v>85</v>
      </c>
      <c r="B9" s="104" t="s">
        <v>334</v>
      </c>
      <c r="C9" s="104" t="s">
        <v>335</v>
      </c>
      <c r="D9" s="104" t="s">
        <v>335</v>
      </c>
      <c r="E9" s="104" t="s">
        <v>336</v>
      </c>
      <c r="F9" s="60">
        <v>9846183155</v>
      </c>
      <c r="G9" s="60">
        <v>125</v>
      </c>
      <c r="H9" s="104"/>
      <c r="I9" s="104"/>
      <c r="J9" s="104"/>
      <c r="K9" s="104"/>
      <c r="L9" s="104"/>
      <c r="M9" s="105"/>
    </row>
    <row r="10" spans="1:13" ht="40.5">
      <c r="A10" s="60" t="s">
        <v>86</v>
      </c>
      <c r="B10" s="104" t="s">
        <v>337</v>
      </c>
      <c r="C10" s="104" t="s">
        <v>338</v>
      </c>
      <c r="D10" s="104" t="s">
        <v>338</v>
      </c>
      <c r="E10" s="104" t="s">
        <v>339</v>
      </c>
      <c r="F10" s="60">
        <v>9848340040</v>
      </c>
      <c r="G10" s="60">
        <v>200</v>
      </c>
      <c r="H10" s="104"/>
      <c r="I10" s="104"/>
      <c r="J10" s="104"/>
      <c r="K10" s="104"/>
      <c r="L10" s="104"/>
      <c r="M10" s="105"/>
    </row>
    <row r="11" spans="1:13" ht="40.5">
      <c r="A11" s="104" t="s">
        <v>330</v>
      </c>
      <c r="B11" s="104" t="s">
        <v>340</v>
      </c>
      <c r="C11" s="104" t="s">
        <v>341</v>
      </c>
      <c r="D11" s="104" t="s">
        <v>341</v>
      </c>
      <c r="E11" s="104" t="s">
        <v>342</v>
      </c>
      <c r="F11" s="60">
        <v>9745641174</v>
      </c>
      <c r="G11" s="60">
        <v>100</v>
      </c>
      <c r="H11" s="104"/>
      <c r="I11" s="104"/>
      <c r="J11" s="104"/>
      <c r="K11" s="104"/>
      <c r="L11" s="104"/>
      <c r="M11" s="105"/>
    </row>
    <row r="12" spans="1:13" ht="40.5">
      <c r="A12" s="104" t="s">
        <v>343</v>
      </c>
      <c r="B12" s="104" t="s">
        <v>344</v>
      </c>
      <c r="C12" s="104" t="s">
        <v>338</v>
      </c>
      <c r="D12" s="104" t="s">
        <v>338</v>
      </c>
      <c r="E12" s="104" t="s">
        <v>345</v>
      </c>
      <c r="F12" s="60">
        <v>9864340841</v>
      </c>
      <c r="G12" s="60">
        <v>125</v>
      </c>
      <c r="H12" s="104"/>
      <c r="I12" s="104"/>
      <c r="J12" s="104"/>
      <c r="K12" s="104"/>
      <c r="L12" s="104"/>
      <c r="M12" s="105"/>
    </row>
    <row r="13" spans="1:13" ht="40.5">
      <c r="A13" s="104" t="s">
        <v>346</v>
      </c>
      <c r="B13" s="104" t="s">
        <v>347</v>
      </c>
      <c r="C13" s="104" t="s">
        <v>348</v>
      </c>
      <c r="D13" s="104" t="s">
        <v>348</v>
      </c>
      <c r="E13" s="104" t="s">
        <v>349</v>
      </c>
      <c r="F13" s="60">
        <v>9844266567</v>
      </c>
      <c r="G13" s="60">
        <v>100</v>
      </c>
      <c r="H13" s="104"/>
      <c r="I13" s="104"/>
      <c r="J13" s="104"/>
      <c r="K13" s="104"/>
      <c r="L13" s="104"/>
      <c r="M13" s="105"/>
    </row>
    <row r="14" spans="1:13" ht="21.5">
      <c r="A14" s="60">
        <v>3</v>
      </c>
      <c r="B14" s="104" t="s">
        <v>220</v>
      </c>
      <c r="C14" s="104"/>
      <c r="D14" s="104"/>
      <c r="E14" s="104"/>
      <c r="F14" s="104"/>
      <c r="G14" s="104"/>
      <c r="H14" s="104"/>
      <c r="I14" s="104"/>
      <c r="J14" s="104"/>
      <c r="K14" s="104"/>
      <c r="L14" s="104"/>
      <c r="M14" s="105"/>
    </row>
    <row r="15" spans="1:13" ht="140.5">
      <c r="A15" s="104" t="s">
        <v>85</v>
      </c>
      <c r="B15" s="104" t="s">
        <v>350</v>
      </c>
      <c r="C15" s="104" t="s">
        <v>351</v>
      </c>
      <c r="D15" s="104" t="s">
        <v>351</v>
      </c>
      <c r="E15" s="104" t="s">
        <v>352</v>
      </c>
      <c r="F15" s="60">
        <v>9848384837</v>
      </c>
      <c r="G15" s="60">
        <v>130</v>
      </c>
      <c r="H15" s="104"/>
      <c r="I15" s="104"/>
      <c r="J15" s="104" t="s">
        <v>353</v>
      </c>
      <c r="K15" s="104"/>
      <c r="L15" s="104">
        <v>12</v>
      </c>
      <c r="M15" s="105"/>
    </row>
    <row r="16" spans="1:13" ht="140.5">
      <c r="A16" s="21" t="s">
        <v>86</v>
      </c>
      <c r="B16" s="21" t="s">
        <v>354</v>
      </c>
      <c r="C16" s="21" t="s">
        <v>338</v>
      </c>
      <c r="D16" s="21" t="s">
        <v>338</v>
      </c>
      <c r="E16" s="21" t="s">
        <v>355</v>
      </c>
      <c r="F16" s="26">
        <v>9845297726</v>
      </c>
      <c r="G16" s="79">
        <v>0.8</v>
      </c>
      <c r="H16" s="21"/>
      <c r="I16" s="80">
        <v>0.34200000000000003</v>
      </c>
      <c r="J16" s="73" t="s">
        <v>356</v>
      </c>
      <c r="K16" s="21"/>
      <c r="L16" s="21">
        <v>15</v>
      </c>
      <c r="M16" s="30"/>
    </row>
    <row r="17" spans="1:13" ht="120.5">
      <c r="A17" s="21" t="s">
        <v>330</v>
      </c>
      <c r="B17" s="104" t="s">
        <v>357</v>
      </c>
      <c r="C17" s="21" t="s">
        <v>358</v>
      </c>
      <c r="D17" s="21" t="s">
        <v>358</v>
      </c>
      <c r="E17" s="21" t="s">
        <v>359</v>
      </c>
      <c r="F17" s="26">
        <v>9768590691</v>
      </c>
      <c r="G17" s="79">
        <v>0.6</v>
      </c>
      <c r="H17" s="21"/>
      <c r="I17" s="79">
        <v>0.26</v>
      </c>
      <c r="J17" s="73" t="s">
        <v>360</v>
      </c>
      <c r="K17" s="21"/>
      <c r="L17" s="21">
        <v>1</v>
      </c>
      <c r="M17" s="30"/>
    </row>
    <row r="18" spans="1:13" ht="21.5">
      <c r="B18" s="32" t="s">
        <v>361</v>
      </c>
      <c r="C18" s="32"/>
      <c r="D18" s="32"/>
      <c r="E18" s="32"/>
      <c r="F18" s="32"/>
      <c r="G18" s="32"/>
      <c r="H18" s="32"/>
      <c r="I18" s="32"/>
      <c r="J18" s="32"/>
      <c r="K18" s="32" t="s">
        <v>362</v>
      </c>
    </row>
  </sheetData>
  <mergeCells count="2">
    <mergeCell ref="A2:M2"/>
    <mergeCell ref="A1:M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workbookViewId="0">
      <selection sqref="A1:S1"/>
    </sheetView>
  </sheetViews>
  <sheetFormatPr defaultRowHeight="14.5"/>
  <cols>
    <col min="1" max="1" width="14.1796875" customWidth="1"/>
    <col min="2" max="2" width="41.1796875" customWidth="1"/>
    <col min="3" max="3" width="10.7265625" customWidth="1"/>
    <col min="4" max="4" width="8" customWidth="1"/>
    <col min="5" max="5" width="9.26953125" customWidth="1"/>
    <col min="6" max="7" width="16.26953125" customWidth="1"/>
    <col min="8" max="8" width="7.1796875" customWidth="1"/>
    <col min="9" max="9" width="15.81640625" customWidth="1"/>
    <col min="10" max="10" width="11.1796875" customWidth="1"/>
    <col min="11" max="11" width="7.453125" customWidth="1"/>
    <col min="12" max="12" width="12.81640625" customWidth="1"/>
    <col min="13" max="13" width="13.453125" customWidth="1"/>
    <col min="14" max="14" width="7.453125" customWidth="1"/>
    <col min="15" max="15" width="17.1796875" customWidth="1"/>
    <col min="16" max="16" width="12.54296875" customWidth="1"/>
    <col min="17" max="17" width="10.26953125" customWidth="1"/>
    <col min="18" max="18" width="5.7265625" customWidth="1"/>
    <col min="19" max="19" width="4.453125" customWidth="1"/>
  </cols>
  <sheetData>
    <row r="1" spans="1:19" ht="21.5">
      <c r="A1" s="377" t="s">
        <v>588</v>
      </c>
      <c r="B1" s="377"/>
      <c r="C1" s="377"/>
      <c r="D1" s="377"/>
      <c r="E1" s="377"/>
      <c r="F1" s="377"/>
      <c r="G1" s="377"/>
      <c r="H1" s="377"/>
      <c r="I1" s="377"/>
      <c r="J1" s="377"/>
      <c r="K1" s="377"/>
      <c r="L1" s="377"/>
      <c r="M1" s="377"/>
      <c r="N1" s="377"/>
      <c r="O1" s="377"/>
      <c r="P1" s="377"/>
      <c r="Q1" s="377"/>
      <c r="R1" s="377"/>
      <c r="S1" s="377"/>
    </row>
    <row r="2" spans="1:19" ht="30.65" customHeight="1">
      <c r="A2" s="373" t="s">
        <v>0</v>
      </c>
      <c r="B2" s="374" t="s">
        <v>1</v>
      </c>
      <c r="C2" s="375" t="s">
        <v>2</v>
      </c>
      <c r="D2" s="374" t="s">
        <v>3</v>
      </c>
      <c r="E2" s="373" t="s">
        <v>4</v>
      </c>
      <c r="F2" s="373"/>
      <c r="G2" s="373"/>
      <c r="H2" s="375" t="s">
        <v>98</v>
      </c>
      <c r="I2" s="375"/>
      <c r="J2" s="375"/>
      <c r="K2" s="375" t="s">
        <v>99</v>
      </c>
      <c r="L2" s="375"/>
      <c r="M2" s="375"/>
      <c r="N2" s="374" t="s">
        <v>5</v>
      </c>
      <c r="O2" s="374"/>
      <c r="P2" s="374"/>
      <c r="Q2" s="376" t="s">
        <v>6</v>
      </c>
      <c r="R2" s="376"/>
      <c r="S2" s="374" t="s">
        <v>7</v>
      </c>
    </row>
    <row r="3" spans="1:19" ht="32">
      <c r="A3" s="373"/>
      <c r="B3" s="374"/>
      <c r="C3" s="375"/>
      <c r="D3" s="374"/>
      <c r="E3" s="112" t="s">
        <v>8</v>
      </c>
      <c r="F3" s="112" t="s">
        <v>9</v>
      </c>
      <c r="G3" s="112" t="s">
        <v>10</v>
      </c>
      <c r="H3" s="75" t="s">
        <v>8</v>
      </c>
      <c r="I3" s="75" t="s">
        <v>9</v>
      </c>
      <c r="J3" s="75" t="s">
        <v>11</v>
      </c>
      <c r="K3" s="75" t="s">
        <v>8</v>
      </c>
      <c r="L3" s="75" t="s">
        <v>9</v>
      </c>
      <c r="M3" s="75" t="s">
        <v>11</v>
      </c>
      <c r="N3" s="112" t="s">
        <v>8</v>
      </c>
      <c r="O3" s="112" t="s">
        <v>9</v>
      </c>
      <c r="P3" s="112" t="s">
        <v>12</v>
      </c>
      <c r="Q3" s="113" t="s">
        <v>13</v>
      </c>
      <c r="R3" s="114" t="s">
        <v>14</v>
      </c>
      <c r="S3" s="374"/>
    </row>
    <row r="4" spans="1:19" ht="17.5">
      <c r="A4" s="115">
        <v>1</v>
      </c>
      <c r="B4" s="116">
        <v>2</v>
      </c>
      <c r="C4" s="115">
        <v>3</v>
      </c>
      <c r="D4" s="116">
        <v>4</v>
      </c>
      <c r="E4" s="115">
        <v>5</v>
      </c>
      <c r="F4" s="116">
        <v>6</v>
      </c>
      <c r="G4" s="115">
        <v>7</v>
      </c>
      <c r="H4" s="117">
        <v>8</v>
      </c>
      <c r="I4" s="117">
        <v>9</v>
      </c>
      <c r="J4" s="117">
        <v>10</v>
      </c>
      <c r="K4" s="117">
        <v>11</v>
      </c>
      <c r="L4" s="117">
        <v>12</v>
      </c>
      <c r="M4" s="117">
        <v>13</v>
      </c>
      <c r="N4" s="116">
        <v>14</v>
      </c>
      <c r="O4" s="116">
        <v>15</v>
      </c>
      <c r="P4" s="115">
        <v>16</v>
      </c>
      <c r="Q4" s="116">
        <v>17</v>
      </c>
      <c r="R4" s="115">
        <v>18</v>
      </c>
      <c r="S4" s="116">
        <v>19</v>
      </c>
    </row>
    <row r="5" spans="1:19" ht="17.25" customHeight="1">
      <c r="A5" s="369" t="s">
        <v>19</v>
      </c>
      <c r="B5" s="369"/>
      <c r="C5" s="75"/>
      <c r="D5" s="75"/>
      <c r="E5" s="75"/>
      <c r="F5" s="64"/>
      <c r="G5" s="75">
        <v>0</v>
      </c>
      <c r="H5" s="75"/>
      <c r="I5" s="64"/>
      <c r="J5" s="120"/>
      <c r="K5" s="120"/>
      <c r="L5" s="120"/>
      <c r="M5" s="120"/>
      <c r="N5" s="120"/>
      <c r="O5" s="120"/>
      <c r="P5" s="64"/>
      <c r="Q5" s="75"/>
      <c r="R5" s="120"/>
      <c r="S5" s="75"/>
    </row>
    <row r="6" spans="1:19" ht="53.25" customHeight="1">
      <c r="A6" s="132" t="s">
        <v>185</v>
      </c>
      <c r="B6" s="132" t="s">
        <v>186</v>
      </c>
      <c r="C6" s="132">
        <v>22522</v>
      </c>
      <c r="D6" s="132" t="s">
        <v>15</v>
      </c>
      <c r="E6" s="132">
        <v>2</v>
      </c>
      <c r="F6" s="132">
        <v>2.13</v>
      </c>
      <c r="G6" s="132">
        <v>1.5</v>
      </c>
      <c r="H6" s="132">
        <v>1</v>
      </c>
      <c r="I6" s="132">
        <v>1.07</v>
      </c>
      <c r="J6" s="132">
        <v>0.75</v>
      </c>
      <c r="K6" s="139">
        <v>1</v>
      </c>
      <c r="L6" s="140">
        <f>M6/$J$20*100</f>
        <v>3.9558417663293466</v>
      </c>
      <c r="M6" s="132">
        <v>0.86</v>
      </c>
      <c r="N6" s="132">
        <v>2</v>
      </c>
      <c r="O6" s="123">
        <f>P6/$G$19*100</f>
        <v>2.1194879089615934</v>
      </c>
      <c r="P6" s="141">
        <v>1.49</v>
      </c>
      <c r="Q6" s="75"/>
      <c r="R6" s="120"/>
      <c r="S6" s="75"/>
    </row>
    <row r="7" spans="1:19" ht="40.5">
      <c r="A7" s="132" t="s">
        <v>187</v>
      </c>
      <c r="B7" s="132" t="s">
        <v>188</v>
      </c>
      <c r="C7" s="132">
        <v>22512</v>
      </c>
      <c r="D7" s="132" t="s">
        <v>15</v>
      </c>
      <c r="E7" s="132">
        <v>1</v>
      </c>
      <c r="F7" s="132">
        <v>2.13</v>
      </c>
      <c r="G7" s="132">
        <v>1.5</v>
      </c>
      <c r="H7" s="132"/>
      <c r="I7" s="132"/>
      <c r="J7" s="132"/>
      <c r="K7" s="132"/>
      <c r="L7" s="140">
        <f t="shared" ref="L7" si="0">M7/$J$20*100</f>
        <v>0</v>
      </c>
      <c r="M7" s="132">
        <v>0</v>
      </c>
      <c r="N7" s="132">
        <v>1</v>
      </c>
      <c r="O7" s="123">
        <f>P7/$G$19*100</f>
        <v>2.1337126600284497</v>
      </c>
      <c r="P7" s="141">
        <v>1.5</v>
      </c>
      <c r="Q7" s="75"/>
      <c r="R7" s="120"/>
      <c r="S7" s="75"/>
    </row>
    <row r="8" spans="1:19" ht="21.5">
      <c r="A8" s="132" t="s">
        <v>221</v>
      </c>
      <c r="B8" s="132" t="s">
        <v>222</v>
      </c>
      <c r="C8" s="132">
        <v>22522</v>
      </c>
      <c r="D8" s="132" t="s">
        <v>15</v>
      </c>
      <c r="E8" s="132">
        <v>1</v>
      </c>
      <c r="F8" s="132">
        <v>2.2799999999999998</v>
      </c>
      <c r="G8" s="132">
        <v>1.6</v>
      </c>
      <c r="H8" s="132">
        <v>1</v>
      </c>
      <c r="I8" s="132">
        <v>2.2799999999999998</v>
      </c>
      <c r="J8" s="132">
        <v>1.6</v>
      </c>
      <c r="K8" s="139">
        <v>1</v>
      </c>
      <c r="L8" s="140">
        <f>M8/$J$20*100</f>
        <v>7.3597056117755297</v>
      </c>
      <c r="M8" s="132">
        <v>1.6</v>
      </c>
      <c r="N8" s="122">
        <v>1</v>
      </c>
      <c r="O8" s="123">
        <f t="shared" ref="O8:O20" si="1">P8/$G$19*100</f>
        <v>2.275960170697013</v>
      </c>
      <c r="P8" s="141">
        <v>1.6</v>
      </c>
      <c r="Q8" s="75"/>
      <c r="R8" s="120"/>
      <c r="S8" s="75"/>
    </row>
    <row r="9" spans="1:19" ht="40.5">
      <c r="A9" s="132" t="s">
        <v>189</v>
      </c>
      <c r="B9" s="132" t="s">
        <v>190</v>
      </c>
      <c r="C9" s="132">
        <v>22522</v>
      </c>
      <c r="D9" s="132" t="s">
        <v>15</v>
      </c>
      <c r="E9" s="132">
        <v>1</v>
      </c>
      <c r="F9" s="132">
        <v>2.13</v>
      </c>
      <c r="G9" s="132">
        <v>1.5</v>
      </c>
      <c r="H9" s="132">
        <v>0</v>
      </c>
      <c r="I9" s="132">
        <v>0</v>
      </c>
      <c r="J9" s="132">
        <v>0</v>
      </c>
      <c r="K9" s="139">
        <v>0</v>
      </c>
      <c r="L9" s="140">
        <f t="shared" ref="L9" si="2">M9/$J$20*100</f>
        <v>0</v>
      </c>
      <c r="M9" s="132">
        <v>0</v>
      </c>
      <c r="N9" s="122"/>
      <c r="O9" s="123">
        <f t="shared" si="1"/>
        <v>2.1337126600284497</v>
      </c>
      <c r="P9" s="141">
        <v>1.5</v>
      </c>
      <c r="Q9" s="75"/>
      <c r="R9" s="120"/>
      <c r="S9" s="117"/>
    </row>
    <row r="10" spans="1:19" ht="40.5">
      <c r="A10" s="132" t="s">
        <v>191</v>
      </c>
      <c r="B10" s="132" t="s">
        <v>192</v>
      </c>
      <c r="C10" s="132">
        <v>22522</v>
      </c>
      <c r="D10" s="132" t="s">
        <v>16</v>
      </c>
      <c r="E10" s="132">
        <v>6</v>
      </c>
      <c r="F10" s="132">
        <v>30.73</v>
      </c>
      <c r="G10" s="132">
        <v>21.6</v>
      </c>
      <c r="H10" s="132">
        <v>6</v>
      </c>
      <c r="I10" s="132">
        <v>7.68</v>
      </c>
      <c r="J10" s="132">
        <v>5.4</v>
      </c>
      <c r="K10" s="132">
        <v>6</v>
      </c>
      <c r="L10" s="140">
        <f>M10/$J$20*100</f>
        <v>19.319227230910766</v>
      </c>
      <c r="M10" s="135">
        <v>4.2</v>
      </c>
      <c r="N10" s="132">
        <v>6</v>
      </c>
      <c r="O10" s="123">
        <f t="shared" si="1"/>
        <v>27.311522048364157</v>
      </c>
      <c r="P10" s="141">
        <v>19.2</v>
      </c>
      <c r="Q10" s="75"/>
      <c r="R10" s="120"/>
      <c r="S10" s="117"/>
    </row>
    <row r="11" spans="1:19" ht="21.5">
      <c r="A11" s="132" t="s">
        <v>193</v>
      </c>
      <c r="B11" s="132" t="s">
        <v>194</v>
      </c>
      <c r="C11" s="132">
        <v>22522</v>
      </c>
      <c r="D11" s="132" t="s">
        <v>15</v>
      </c>
      <c r="E11" s="132">
        <v>12</v>
      </c>
      <c r="F11" s="132">
        <v>0.17</v>
      </c>
      <c r="G11" s="132">
        <v>0.12</v>
      </c>
      <c r="H11" s="132">
        <v>3</v>
      </c>
      <c r="I11" s="132">
        <v>0.04</v>
      </c>
      <c r="J11" s="132">
        <v>0.03</v>
      </c>
      <c r="K11" s="132">
        <v>1</v>
      </c>
      <c r="L11" s="140">
        <f t="shared" ref="L11:L20" si="3">M11/$J$20*100</f>
        <v>0.55197792088316466</v>
      </c>
      <c r="M11" s="132">
        <v>0.12</v>
      </c>
      <c r="N11" s="122"/>
      <c r="O11" s="123">
        <f t="shared" si="1"/>
        <v>0.17069701280227598</v>
      </c>
      <c r="P11" s="141">
        <v>0.12</v>
      </c>
      <c r="Q11" s="75"/>
      <c r="R11" s="120"/>
      <c r="S11" s="117"/>
    </row>
    <row r="12" spans="1:19" ht="21.5">
      <c r="A12" s="132" t="s">
        <v>195</v>
      </c>
      <c r="B12" s="132" t="s">
        <v>196</v>
      </c>
      <c r="C12" s="132">
        <v>22522</v>
      </c>
      <c r="D12" s="132" t="s">
        <v>15</v>
      </c>
      <c r="E12" s="132">
        <v>1</v>
      </c>
      <c r="F12" s="132">
        <v>1.42</v>
      </c>
      <c r="G12" s="132">
        <v>1</v>
      </c>
      <c r="H12" s="132">
        <v>0</v>
      </c>
      <c r="I12" s="132">
        <v>0</v>
      </c>
      <c r="J12" s="132">
        <v>0</v>
      </c>
      <c r="K12" s="132">
        <v>1</v>
      </c>
      <c r="L12" s="140">
        <f t="shared" si="3"/>
        <v>0</v>
      </c>
      <c r="M12" s="132">
        <v>0</v>
      </c>
      <c r="N12" s="132">
        <v>1</v>
      </c>
      <c r="O12" s="123">
        <f t="shared" si="1"/>
        <v>1.4224751066856329</v>
      </c>
      <c r="P12" s="141">
        <v>1</v>
      </c>
      <c r="Q12" s="75"/>
      <c r="R12" s="120"/>
      <c r="S12" s="117"/>
    </row>
    <row r="13" spans="1:19" ht="40.5">
      <c r="A13" s="132" t="s">
        <v>197</v>
      </c>
      <c r="B13" s="132" t="s">
        <v>198</v>
      </c>
      <c r="C13" s="132">
        <v>22522</v>
      </c>
      <c r="D13" s="132" t="s">
        <v>15</v>
      </c>
      <c r="E13" s="132">
        <v>2</v>
      </c>
      <c r="F13" s="132">
        <v>2.84</v>
      </c>
      <c r="G13" s="132">
        <v>2</v>
      </c>
      <c r="H13" s="132">
        <v>2</v>
      </c>
      <c r="I13" s="132">
        <v>0</v>
      </c>
      <c r="J13" s="132">
        <v>0</v>
      </c>
      <c r="K13" s="132">
        <v>0</v>
      </c>
      <c r="L13" s="140">
        <f t="shared" si="3"/>
        <v>4.0018399264029441</v>
      </c>
      <c r="M13" s="132">
        <v>0.87</v>
      </c>
      <c r="N13" s="132">
        <v>2</v>
      </c>
      <c r="O13" s="123">
        <f t="shared" si="1"/>
        <v>2.83072546230441</v>
      </c>
      <c r="P13" s="141">
        <v>1.99</v>
      </c>
      <c r="Q13" s="75"/>
      <c r="R13" s="120"/>
      <c r="S13" s="117"/>
    </row>
    <row r="14" spans="1:19" ht="21.5">
      <c r="A14" s="132" t="s">
        <v>199</v>
      </c>
      <c r="B14" s="132" t="s">
        <v>200</v>
      </c>
      <c r="C14" s="132">
        <v>22522</v>
      </c>
      <c r="D14" s="132" t="s">
        <v>16</v>
      </c>
      <c r="E14" s="132">
        <v>1</v>
      </c>
      <c r="F14" s="132">
        <v>11.38</v>
      </c>
      <c r="G14" s="132">
        <v>8</v>
      </c>
      <c r="H14" s="132">
        <v>1</v>
      </c>
      <c r="I14" s="132">
        <v>1</v>
      </c>
      <c r="J14" s="132">
        <v>2.84</v>
      </c>
      <c r="K14" s="132">
        <v>2</v>
      </c>
      <c r="L14" s="140">
        <f t="shared" si="3"/>
        <v>9.1996320147194126</v>
      </c>
      <c r="M14" s="132">
        <v>2</v>
      </c>
      <c r="N14" s="132">
        <v>1</v>
      </c>
      <c r="O14" s="123">
        <f t="shared" si="1"/>
        <v>11.379800853485063</v>
      </c>
      <c r="P14" s="141">
        <v>8</v>
      </c>
      <c r="Q14" s="142"/>
      <c r="R14" s="120"/>
      <c r="S14" s="75"/>
    </row>
    <row r="15" spans="1:19" ht="21.5">
      <c r="A15" s="132" t="s">
        <v>201</v>
      </c>
      <c r="B15" s="132" t="s">
        <v>202</v>
      </c>
      <c r="C15" s="132">
        <v>22522</v>
      </c>
      <c r="D15" s="132" t="s">
        <v>15</v>
      </c>
      <c r="E15" s="132">
        <v>2</v>
      </c>
      <c r="F15" s="132">
        <v>8.5299999999999994</v>
      </c>
      <c r="G15" s="132">
        <v>6</v>
      </c>
      <c r="H15" s="132">
        <v>2</v>
      </c>
      <c r="I15" s="132">
        <v>1</v>
      </c>
      <c r="J15" s="132">
        <v>4.2699999999999996</v>
      </c>
      <c r="K15" s="132">
        <v>3</v>
      </c>
      <c r="L15" s="140">
        <f t="shared" si="3"/>
        <v>13.799448022079117</v>
      </c>
      <c r="M15" s="132">
        <v>3</v>
      </c>
      <c r="N15" s="132">
        <v>2</v>
      </c>
      <c r="O15" s="123">
        <f t="shared" si="1"/>
        <v>8.5348506401137989</v>
      </c>
      <c r="P15" s="141">
        <v>6</v>
      </c>
      <c r="Q15" s="142"/>
      <c r="R15" s="120"/>
      <c r="S15" s="75"/>
    </row>
    <row r="16" spans="1:19" ht="54.75" customHeight="1">
      <c r="A16" s="132" t="s">
        <v>203</v>
      </c>
      <c r="B16" s="132" t="s">
        <v>204</v>
      </c>
      <c r="C16" s="132">
        <v>22522</v>
      </c>
      <c r="D16" s="132" t="s">
        <v>15</v>
      </c>
      <c r="E16" s="132">
        <v>2</v>
      </c>
      <c r="F16" s="132">
        <v>7.11</v>
      </c>
      <c r="G16" s="132">
        <v>5</v>
      </c>
      <c r="H16" s="132">
        <v>2</v>
      </c>
      <c r="I16" s="132">
        <v>1</v>
      </c>
      <c r="J16" s="132">
        <v>3.56</v>
      </c>
      <c r="K16" s="132">
        <v>2.5</v>
      </c>
      <c r="L16" s="140">
        <f t="shared" si="3"/>
        <v>0</v>
      </c>
      <c r="M16" s="132">
        <v>0</v>
      </c>
      <c r="N16" s="132">
        <v>2</v>
      </c>
      <c r="O16" s="123">
        <f t="shared" si="1"/>
        <v>7.1123755334281658</v>
      </c>
      <c r="P16" s="141">
        <v>5</v>
      </c>
      <c r="Q16" s="142"/>
      <c r="R16" s="120"/>
      <c r="S16" s="120"/>
    </row>
    <row r="17" spans="1:19" ht="21.5">
      <c r="A17" s="132" t="s">
        <v>205</v>
      </c>
      <c r="B17" s="132" t="s">
        <v>206</v>
      </c>
      <c r="C17" s="132">
        <v>22522</v>
      </c>
      <c r="D17" s="132" t="s">
        <v>16</v>
      </c>
      <c r="E17" s="132">
        <v>8</v>
      </c>
      <c r="F17" s="132">
        <v>14.22</v>
      </c>
      <c r="G17" s="132">
        <v>10</v>
      </c>
      <c r="H17" s="132">
        <v>8</v>
      </c>
      <c r="I17" s="132">
        <v>0</v>
      </c>
      <c r="J17" s="132">
        <v>0</v>
      </c>
      <c r="K17" s="132">
        <v>0</v>
      </c>
      <c r="L17" s="140">
        <f t="shared" si="3"/>
        <v>34.038638454461825</v>
      </c>
      <c r="M17" s="132">
        <v>7.4</v>
      </c>
      <c r="N17" s="132">
        <v>8</v>
      </c>
      <c r="O17" s="123">
        <f t="shared" si="1"/>
        <v>10.526315789473685</v>
      </c>
      <c r="P17" s="141">
        <v>7.4</v>
      </c>
      <c r="Q17" s="142"/>
      <c r="R17" s="75"/>
      <c r="S17" s="75"/>
    </row>
    <row r="18" spans="1:19" ht="67.5" customHeight="1">
      <c r="A18" s="132" t="s">
        <v>207</v>
      </c>
      <c r="B18" s="132" t="s">
        <v>208</v>
      </c>
      <c r="C18" s="132">
        <v>22522</v>
      </c>
      <c r="D18" s="132" t="s">
        <v>16</v>
      </c>
      <c r="E18" s="132">
        <v>4</v>
      </c>
      <c r="F18" s="132">
        <v>14.91</v>
      </c>
      <c r="G18" s="132">
        <v>10.48</v>
      </c>
      <c r="H18" s="132"/>
      <c r="I18" s="132">
        <v>0</v>
      </c>
      <c r="J18" s="132">
        <v>0</v>
      </c>
      <c r="K18" s="132">
        <v>0</v>
      </c>
      <c r="L18" s="140">
        <f t="shared" si="3"/>
        <v>31.876724931002759</v>
      </c>
      <c r="M18" s="132">
        <v>6.93</v>
      </c>
      <c r="N18" s="132">
        <v>4</v>
      </c>
      <c r="O18" s="123">
        <f t="shared" si="1"/>
        <v>9.8577524893314372</v>
      </c>
      <c r="P18" s="141">
        <v>6.93</v>
      </c>
      <c r="Q18" s="75"/>
      <c r="R18" s="75"/>
      <c r="S18" s="75"/>
    </row>
    <row r="19" spans="1:19" ht="25.5" customHeight="1">
      <c r="A19" s="370" t="s">
        <v>183</v>
      </c>
      <c r="B19" s="370"/>
      <c r="C19" s="370"/>
      <c r="D19" s="370"/>
      <c r="E19" s="132">
        <v>43</v>
      </c>
      <c r="F19" s="132">
        <v>99.98</v>
      </c>
      <c r="G19" s="132">
        <v>70.3</v>
      </c>
      <c r="H19" s="75">
        <v>1</v>
      </c>
      <c r="I19" s="132">
        <v>14</v>
      </c>
      <c r="J19" s="132">
        <v>21.74</v>
      </c>
      <c r="K19" s="132">
        <v>15.28</v>
      </c>
      <c r="L19" s="140">
        <f t="shared" si="3"/>
        <v>202.39190432382705</v>
      </c>
      <c r="M19" s="122">
        <f>SUM(N2:N18)</f>
        <v>44</v>
      </c>
      <c r="N19" s="122">
        <v>43</v>
      </c>
      <c r="O19" s="123">
        <f t="shared" si="1"/>
        <v>87.809388335704114</v>
      </c>
      <c r="P19" s="141">
        <f>SUM(P6:P18)</f>
        <v>61.73</v>
      </c>
      <c r="Q19" s="75"/>
      <c r="R19" s="64"/>
      <c r="S19" s="75"/>
    </row>
    <row r="20" spans="1:19" ht="32.25" customHeight="1">
      <c r="A20" s="370" t="s">
        <v>37</v>
      </c>
      <c r="B20" s="370"/>
      <c r="C20" s="370"/>
      <c r="D20" s="370"/>
      <c r="E20" s="132">
        <v>43</v>
      </c>
      <c r="F20" s="132">
        <v>99.98</v>
      </c>
      <c r="G20" s="132">
        <v>70.3</v>
      </c>
      <c r="H20" s="75">
        <v>5</v>
      </c>
      <c r="I20" s="132">
        <v>14</v>
      </c>
      <c r="J20" s="132">
        <v>21.74</v>
      </c>
      <c r="K20" s="132">
        <v>15.28</v>
      </c>
      <c r="L20" s="140">
        <f t="shared" si="3"/>
        <v>156.43974241030358</v>
      </c>
      <c r="M20" s="122">
        <v>34.01</v>
      </c>
      <c r="N20" s="122">
        <v>43</v>
      </c>
      <c r="O20" s="123">
        <f t="shared" si="1"/>
        <v>87.766714082503555</v>
      </c>
      <c r="P20" s="141">
        <v>61.7</v>
      </c>
      <c r="Q20" s="75"/>
      <c r="R20" s="64"/>
      <c r="S20" s="75"/>
    </row>
    <row r="22" spans="1:19" ht="27" customHeight="1"/>
    <row r="24" spans="1:19" ht="17.25" customHeight="1"/>
    <row r="25" spans="1:19" ht="17.25" customHeight="1"/>
  </sheetData>
  <mergeCells count="14">
    <mergeCell ref="A19:D19"/>
    <mergeCell ref="A20:D20"/>
    <mergeCell ref="Q2:R2"/>
    <mergeCell ref="S2:S3"/>
    <mergeCell ref="A5:B5"/>
    <mergeCell ref="A1:S1"/>
    <mergeCell ref="A2:A3"/>
    <mergeCell ref="B2:B3"/>
    <mergeCell ref="C2:C3"/>
    <mergeCell ref="D2:D3"/>
    <mergeCell ref="E2:G2"/>
    <mergeCell ref="H2:J2"/>
    <mergeCell ref="K2:M2"/>
    <mergeCell ref="N2:P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A2" sqref="A2:M2"/>
    </sheetView>
  </sheetViews>
  <sheetFormatPr defaultRowHeight="14.5"/>
  <cols>
    <col min="1" max="1" width="6.81640625" customWidth="1"/>
    <col min="2" max="2" width="29.81640625" customWidth="1"/>
    <col min="3" max="3" width="16.26953125" customWidth="1"/>
    <col min="4" max="4" width="14" customWidth="1"/>
    <col min="5" max="5" width="11.453125" customWidth="1"/>
    <col min="6" max="6" width="11.26953125" customWidth="1"/>
    <col min="7" max="7" width="13.26953125" customWidth="1"/>
    <col min="8" max="8" width="19.7265625" customWidth="1"/>
    <col min="9" max="9" width="24" customWidth="1"/>
    <col min="10" max="10" width="19.7265625" customWidth="1"/>
    <col min="11" max="11" width="12.54296875" customWidth="1"/>
    <col min="12" max="12" width="8.7265625" customWidth="1"/>
    <col min="13" max="13" width="7.1796875" customWidth="1"/>
  </cols>
  <sheetData>
    <row r="1" spans="1:13" ht="20">
      <c r="A1" s="420" t="s">
        <v>571</v>
      </c>
      <c r="B1" s="420"/>
      <c r="C1" s="420"/>
      <c r="D1" s="420"/>
      <c r="E1" s="420"/>
      <c r="F1" s="420"/>
      <c r="G1" s="420"/>
      <c r="H1" s="420"/>
      <c r="I1" s="420"/>
      <c r="J1" s="420"/>
      <c r="K1" s="420"/>
      <c r="L1" s="420"/>
      <c r="M1" s="420"/>
    </row>
    <row r="2" spans="1:13" ht="20">
      <c r="A2" s="419" t="s">
        <v>570</v>
      </c>
      <c r="B2" s="419"/>
      <c r="C2" s="419"/>
      <c r="D2" s="419"/>
      <c r="E2" s="419"/>
      <c r="F2" s="419"/>
      <c r="G2" s="419"/>
      <c r="H2" s="419"/>
      <c r="I2" s="419"/>
      <c r="J2" s="419"/>
      <c r="K2" s="419"/>
      <c r="L2" s="419"/>
      <c r="M2" s="419"/>
    </row>
    <row r="3" spans="1:13" ht="121.9" customHeight="1">
      <c r="A3" s="20" t="s">
        <v>52</v>
      </c>
      <c r="B3" s="28" t="s">
        <v>67</v>
      </c>
      <c r="C3" s="28" t="s">
        <v>53</v>
      </c>
      <c r="D3" s="28" t="s">
        <v>54</v>
      </c>
      <c r="E3" s="28" t="s">
        <v>55</v>
      </c>
      <c r="F3" s="20" t="s">
        <v>56</v>
      </c>
      <c r="G3" s="28" t="s">
        <v>57</v>
      </c>
      <c r="H3" s="28" t="s">
        <v>58</v>
      </c>
      <c r="I3" s="28" t="s">
        <v>62</v>
      </c>
      <c r="J3" s="28" t="s">
        <v>66</v>
      </c>
      <c r="K3" s="28" t="s">
        <v>100</v>
      </c>
      <c r="L3" s="28" t="s">
        <v>87</v>
      </c>
      <c r="M3" s="28" t="s">
        <v>88</v>
      </c>
    </row>
    <row r="4" spans="1:13" ht="40">
      <c r="A4" s="26">
        <v>1</v>
      </c>
      <c r="B4" s="81" t="s">
        <v>363</v>
      </c>
      <c r="C4" s="21"/>
      <c r="D4" s="21"/>
      <c r="E4" s="21"/>
      <c r="F4" s="21"/>
      <c r="G4" s="19"/>
      <c r="H4" s="19"/>
      <c r="I4" s="19"/>
      <c r="J4" s="19"/>
      <c r="K4" s="19"/>
      <c r="L4" s="19"/>
      <c r="M4" s="21"/>
    </row>
    <row r="5" spans="1:13" ht="160">
      <c r="A5" s="26" t="s">
        <v>85</v>
      </c>
      <c r="B5" s="21" t="s">
        <v>364</v>
      </c>
      <c r="C5" s="21" t="s">
        <v>365</v>
      </c>
      <c r="D5" s="21" t="s">
        <v>365</v>
      </c>
      <c r="E5" s="21" t="s">
        <v>366</v>
      </c>
      <c r="F5" s="26">
        <v>9868028840</v>
      </c>
      <c r="G5" s="26">
        <v>200</v>
      </c>
      <c r="H5" s="21"/>
      <c r="I5" s="26">
        <v>200</v>
      </c>
      <c r="J5" s="73" t="s">
        <v>367</v>
      </c>
      <c r="K5" s="73" t="s">
        <v>368</v>
      </c>
      <c r="L5" s="21"/>
      <c r="M5" s="21"/>
    </row>
    <row r="6" spans="1:13" ht="140">
      <c r="A6" s="26" t="s">
        <v>86</v>
      </c>
      <c r="B6" s="21" t="s">
        <v>369</v>
      </c>
      <c r="C6" s="21" t="s">
        <v>370</v>
      </c>
      <c r="D6" s="21" t="s">
        <v>370</v>
      </c>
      <c r="E6" s="21" t="s">
        <v>369</v>
      </c>
      <c r="F6" s="26">
        <v>9848387499</v>
      </c>
      <c r="G6" s="26">
        <v>200</v>
      </c>
      <c r="H6" s="21"/>
      <c r="I6" s="26">
        <v>200</v>
      </c>
      <c r="J6" s="73" t="s">
        <v>371</v>
      </c>
      <c r="K6" s="73" t="s">
        <v>372</v>
      </c>
      <c r="L6" s="21"/>
      <c r="M6" s="21"/>
    </row>
    <row r="7" spans="1:13" ht="300">
      <c r="A7" s="26" t="s">
        <v>330</v>
      </c>
      <c r="B7" s="21" t="s">
        <v>373</v>
      </c>
      <c r="C7" s="21" t="s">
        <v>374</v>
      </c>
      <c r="D7" s="21" t="s">
        <v>374</v>
      </c>
      <c r="E7" s="21" t="s">
        <v>373</v>
      </c>
      <c r="F7" s="21">
        <v>9864979675</v>
      </c>
      <c r="G7" s="21">
        <v>200</v>
      </c>
      <c r="H7" s="21"/>
      <c r="I7" s="21">
        <v>200</v>
      </c>
      <c r="J7" s="73" t="s">
        <v>375</v>
      </c>
      <c r="K7" s="73" t="s">
        <v>376</v>
      </c>
      <c r="L7" s="21"/>
      <c r="M7" s="21"/>
    </row>
    <row r="8" spans="1:13" ht="220">
      <c r="A8" s="26" t="s">
        <v>343</v>
      </c>
      <c r="B8" s="21" t="s">
        <v>377</v>
      </c>
      <c r="C8" s="21" t="s">
        <v>378</v>
      </c>
      <c r="D8" s="21" t="s">
        <v>378</v>
      </c>
      <c r="E8" s="21" t="s">
        <v>377</v>
      </c>
      <c r="F8" s="26">
        <v>9742228887</v>
      </c>
      <c r="G8" s="26">
        <v>200</v>
      </c>
      <c r="H8" s="21"/>
      <c r="I8" s="26">
        <v>200</v>
      </c>
      <c r="J8" s="73" t="s">
        <v>379</v>
      </c>
      <c r="K8" s="73" t="s">
        <v>380</v>
      </c>
      <c r="L8" s="21"/>
      <c r="M8" s="21"/>
    </row>
    <row r="9" spans="1:13" ht="21.5">
      <c r="A9" s="32"/>
      <c r="B9" s="32" t="s">
        <v>361</v>
      </c>
      <c r="C9" s="32"/>
      <c r="D9" s="32"/>
      <c r="E9" s="32"/>
      <c r="F9" s="32"/>
      <c r="G9" s="32"/>
      <c r="H9" s="32"/>
      <c r="I9" s="32"/>
      <c r="J9" s="32"/>
      <c r="K9" s="32" t="s">
        <v>362</v>
      </c>
      <c r="L9" s="32"/>
      <c r="M9" s="32"/>
    </row>
    <row r="10" spans="1:13" ht="21.5">
      <c r="A10" s="29">
        <v>7</v>
      </c>
      <c r="B10" s="30"/>
      <c r="C10" s="30"/>
      <c r="D10" s="30"/>
      <c r="E10" s="30"/>
      <c r="F10" s="30"/>
      <c r="G10" s="30"/>
      <c r="H10" s="30"/>
      <c r="I10" s="30"/>
      <c r="J10" s="30"/>
      <c r="K10" s="30"/>
      <c r="L10" s="30"/>
      <c r="M10" s="30"/>
    </row>
    <row r="11" spans="1:13" ht="21.5">
      <c r="A11" s="30"/>
      <c r="B11" s="30"/>
      <c r="C11" s="30"/>
      <c r="D11" s="30"/>
      <c r="E11" s="30"/>
      <c r="F11" s="30"/>
      <c r="G11" s="30"/>
      <c r="H11" s="30"/>
      <c r="I11" s="30"/>
      <c r="J11" s="30"/>
      <c r="K11" s="30"/>
      <c r="L11" s="30"/>
      <c r="M11" s="30"/>
    </row>
    <row r="12" spans="1:13" ht="21.5">
      <c r="A12" s="30"/>
      <c r="B12" s="30"/>
      <c r="C12" s="30"/>
      <c r="D12" s="30"/>
      <c r="E12" s="30"/>
      <c r="F12" s="30"/>
      <c r="G12" s="30"/>
      <c r="H12" s="30"/>
      <c r="I12" s="30"/>
      <c r="J12" s="30"/>
      <c r="K12" s="30"/>
      <c r="L12" s="30"/>
      <c r="M12" s="30"/>
    </row>
    <row r="13" spans="1:13" ht="21.5">
      <c r="A13" s="30"/>
      <c r="B13" s="30"/>
      <c r="C13" s="30"/>
      <c r="D13" s="30"/>
      <c r="E13" s="30"/>
      <c r="F13" s="30"/>
      <c r="G13" s="30"/>
      <c r="H13" s="30"/>
      <c r="I13" s="30"/>
      <c r="J13" s="30"/>
      <c r="K13" s="30"/>
      <c r="L13" s="30"/>
      <c r="M13" s="30"/>
    </row>
    <row r="14" spans="1:13" ht="21.5">
      <c r="A14" s="30"/>
      <c r="B14" s="30"/>
      <c r="C14" s="30"/>
      <c r="D14" s="30"/>
      <c r="E14" s="30"/>
      <c r="F14" s="30"/>
      <c r="G14" s="30"/>
      <c r="H14" s="30"/>
      <c r="I14" s="30"/>
      <c r="J14" s="30"/>
      <c r="K14" s="30"/>
      <c r="L14" s="30"/>
      <c r="M14" s="30"/>
    </row>
    <row r="15" spans="1:13" ht="21.5">
      <c r="A15" s="30"/>
      <c r="B15" s="30"/>
      <c r="C15" s="30"/>
      <c r="D15" s="30"/>
      <c r="E15" s="30"/>
      <c r="F15" s="30"/>
      <c r="G15" s="30"/>
      <c r="H15" s="30"/>
      <c r="I15" s="30"/>
      <c r="J15" s="30"/>
      <c r="K15" s="30"/>
      <c r="L15" s="30"/>
      <c r="M15" s="30"/>
    </row>
    <row r="16" spans="1:13" ht="21.5">
      <c r="A16" s="30"/>
      <c r="B16" s="30"/>
      <c r="C16" s="30"/>
      <c r="D16" s="30"/>
      <c r="E16" s="30"/>
      <c r="F16" s="30"/>
      <c r="G16" s="30"/>
      <c r="H16" s="30"/>
      <c r="I16" s="30"/>
      <c r="J16" s="30"/>
      <c r="K16" s="30"/>
      <c r="L16" s="30"/>
      <c r="M16" s="30"/>
    </row>
    <row r="17" spans="1:13" ht="21.5">
      <c r="A17" s="30"/>
      <c r="B17" s="30"/>
      <c r="C17" s="30"/>
      <c r="D17" s="30"/>
      <c r="E17" s="30"/>
      <c r="F17" s="30"/>
      <c r="G17" s="30"/>
      <c r="H17" s="30"/>
      <c r="I17" s="30"/>
      <c r="J17" s="30"/>
      <c r="K17" s="30"/>
      <c r="L17" s="30"/>
      <c r="M17" s="30"/>
    </row>
    <row r="18" spans="1:13" ht="21.5">
      <c r="A18" s="32"/>
      <c r="B18" s="32" t="s">
        <v>49</v>
      </c>
      <c r="C18" s="32"/>
      <c r="D18" s="32"/>
      <c r="E18" s="32"/>
      <c r="F18" s="32"/>
      <c r="G18" s="32"/>
      <c r="H18" s="32"/>
      <c r="I18" s="32"/>
      <c r="J18" s="32"/>
      <c r="K18" s="32"/>
      <c r="L18" s="32"/>
      <c r="M18" s="32" t="s">
        <v>61</v>
      </c>
    </row>
  </sheetData>
  <mergeCells count="2">
    <mergeCell ref="A1:M1"/>
    <mergeCell ref="A2:M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sqref="A1:XFD2"/>
    </sheetView>
  </sheetViews>
  <sheetFormatPr defaultRowHeight="14.5"/>
  <cols>
    <col min="1" max="1" width="9.7265625" customWidth="1"/>
    <col min="2" max="2" width="46.81640625" customWidth="1"/>
    <col min="3" max="3" width="10.7265625" customWidth="1"/>
    <col min="4" max="4" width="11.7265625" customWidth="1"/>
    <col min="5" max="5" width="7.453125" customWidth="1"/>
    <col min="6" max="6" width="9.81640625" customWidth="1"/>
    <col min="7" max="7" width="13" customWidth="1"/>
    <col min="8" max="8" width="7.1796875" customWidth="1"/>
    <col min="9" max="9" width="10.26953125" customWidth="1"/>
    <col min="10" max="10" width="11.1796875" customWidth="1"/>
    <col min="11" max="11" width="7.453125" customWidth="1"/>
    <col min="12" max="12" width="12.453125" customWidth="1"/>
    <col min="13" max="13" width="6.81640625" customWidth="1"/>
    <col min="14" max="14" width="9.81640625" customWidth="1"/>
    <col min="15" max="15" width="12.453125" customWidth="1"/>
    <col min="16" max="16" width="10" customWidth="1"/>
    <col min="17" max="17" width="7.54296875" customWidth="1"/>
    <col min="18" max="18" width="5.7265625" customWidth="1"/>
    <col min="19" max="19" width="4.453125" customWidth="1"/>
  </cols>
  <sheetData>
    <row r="1" spans="1:19" ht="21.5">
      <c r="A1" s="372" t="s">
        <v>589</v>
      </c>
      <c r="B1" s="372"/>
      <c r="C1" s="372"/>
      <c r="D1" s="372"/>
      <c r="E1" s="372"/>
      <c r="F1" s="372"/>
      <c r="G1" s="372"/>
      <c r="H1" s="372"/>
      <c r="I1" s="372"/>
      <c r="J1" s="372"/>
      <c r="K1" s="372"/>
      <c r="L1" s="372"/>
      <c r="M1" s="372"/>
      <c r="N1" s="372"/>
      <c r="O1" s="372"/>
      <c r="P1" s="372"/>
      <c r="Q1" s="372"/>
      <c r="R1" s="372"/>
      <c r="S1" s="372"/>
    </row>
    <row r="2" spans="1:19" ht="32.25" customHeight="1">
      <c r="A2" s="373" t="s">
        <v>0</v>
      </c>
      <c r="B2" s="374" t="s">
        <v>1</v>
      </c>
      <c r="C2" s="375" t="s">
        <v>2</v>
      </c>
      <c r="D2" s="374" t="s">
        <v>3</v>
      </c>
      <c r="E2" s="373" t="s">
        <v>4</v>
      </c>
      <c r="F2" s="373"/>
      <c r="G2" s="373"/>
      <c r="H2" s="375" t="s">
        <v>98</v>
      </c>
      <c r="I2" s="375"/>
      <c r="J2" s="375"/>
      <c r="K2" s="375" t="s">
        <v>99</v>
      </c>
      <c r="L2" s="375"/>
      <c r="M2" s="375"/>
      <c r="N2" s="374" t="s">
        <v>5</v>
      </c>
      <c r="O2" s="374"/>
      <c r="P2" s="374"/>
      <c r="Q2" s="376" t="s">
        <v>6</v>
      </c>
      <c r="R2" s="376"/>
      <c r="S2" s="374" t="s">
        <v>7</v>
      </c>
    </row>
    <row r="3" spans="1:19" ht="32">
      <c r="A3" s="373"/>
      <c r="B3" s="374"/>
      <c r="C3" s="375"/>
      <c r="D3" s="374"/>
      <c r="E3" s="112" t="s">
        <v>8</v>
      </c>
      <c r="F3" s="112" t="s">
        <v>9</v>
      </c>
      <c r="G3" s="112" t="s">
        <v>10</v>
      </c>
      <c r="H3" s="75" t="s">
        <v>8</v>
      </c>
      <c r="I3" s="75" t="s">
        <v>9</v>
      </c>
      <c r="J3" s="75" t="s">
        <v>11</v>
      </c>
      <c r="K3" s="75" t="s">
        <v>8</v>
      </c>
      <c r="L3" s="75" t="s">
        <v>9</v>
      </c>
      <c r="M3" s="75" t="s">
        <v>11</v>
      </c>
      <c r="N3" s="112" t="s">
        <v>8</v>
      </c>
      <c r="O3" s="112" t="s">
        <v>9</v>
      </c>
      <c r="P3" s="112" t="s">
        <v>12</v>
      </c>
      <c r="Q3" s="113" t="s">
        <v>13</v>
      </c>
      <c r="R3" s="114" t="s">
        <v>14</v>
      </c>
      <c r="S3" s="374"/>
    </row>
    <row r="4" spans="1:19" ht="17.5">
      <c r="A4" s="115">
        <v>1</v>
      </c>
      <c r="B4" s="116">
        <v>2</v>
      </c>
      <c r="C4" s="115">
        <v>3</v>
      </c>
      <c r="D4" s="116">
        <v>4</v>
      </c>
      <c r="E4" s="115">
        <v>5</v>
      </c>
      <c r="F4" s="116">
        <v>6</v>
      </c>
      <c r="G4" s="115">
        <v>7</v>
      </c>
      <c r="H4" s="117">
        <v>8</v>
      </c>
      <c r="I4" s="117">
        <v>9</v>
      </c>
      <c r="J4" s="117">
        <v>10</v>
      </c>
      <c r="K4" s="117">
        <v>11</v>
      </c>
      <c r="L4" s="117">
        <v>12</v>
      </c>
      <c r="M4" s="117">
        <v>13</v>
      </c>
      <c r="N4" s="116">
        <v>14</v>
      </c>
      <c r="O4" s="116">
        <v>15</v>
      </c>
      <c r="P4" s="115">
        <v>16</v>
      </c>
      <c r="Q4" s="116">
        <v>17</v>
      </c>
      <c r="R4" s="115">
        <v>18</v>
      </c>
      <c r="S4" s="116">
        <v>19</v>
      </c>
    </row>
    <row r="5" spans="1:19" ht="15.65" customHeight="1">
      <c r="A5" s="369" t="s">
        <v>19</v>
      </c>
      <c r="B5" s="369"/>
      <c r="C5" s="75"/>
      <c r="D5" s="75"/>
      <c r="E5" s="75"/>
      <c r="F5" s="75"/>
      <c r="G5" s="75"/>
      <c r="H5" s="75"/>
      <c r="I5" s="75"/>
      <c r="J5" s="75"/>
      <c r="K5" s="75"/>
      <c r="L5" s="75"/>
      <c r="M5" s="75"/>
      <c r="N5" s="75"/>
      <c r="O5" s="75"/>
      <c r="P5" s="75"/>
      <c r="Q5" s="75"/>
      <c r="R5" s="75"/>
      <c r="S5" s="75"/>
    </row>
    <row r="6" spans="1:19" ht="40.5">
      <c r="A6" s="143" t="s">
        <v>280</v>
      </c>
      <c r="B6" s="143" t="s">
        <v>281</v>
      </c>
      <c r="C6" s="143">
        <v>22522</v>
      </c>
      <c r="D6" s="143" t="s">
        <v>17</v>
      </c>
      <c r="E6" s="143">
        <v>10</v>
      </c>
      <c r="F6" s="143">
        <v>8.6</v>
      </c>
      <c r="G6" s="143">
        <v>5</v>
      </c>
      <c r="H6" s="143">
        <v>0</v>
      </c>
      <c r="I6" s="143">
        <v>0</v>
      </c>
      <c r="J6" s="143">
        <v>0</v>
      </c>
      <c r="K6" s="122">
        <v>0</v>
      </c>
      <c r="L6" s="122">
        <f>M6/$J$21*100</f>
        <v>0</v>
      </c>
      <c r="M6" s="122">
        <v>0</v>
      </c>
      <c r="N6" s="139">
        <v>10</v>
      </c>
      <c r="O6" s="140">
        <f>P6/$G$21*100</f>
        <v>8.6014106313435388</v>
      </c>
      <c r="P6" s="139">
        <v>5</v>
      </c>
      <c r="Q6" s="75"/>
      <c r="R6" s="120"/>
      <c r="S6" s="75"/>
    </row>
    <row r="7" spans="1:19" ht="40.5" customHeight="1">
      <c r="A7" s="143" t="s">
        <v>282</v>
      </c>
      <c r="B7" s="143" t="s">
        <v>283</v>
      </c>
      <c r="C7" s="143">
        <v>22522</v>
      </c>
      <c r="D7" s="143" t="s">
        <v>15</v>
      </c>
      <c r="E7" s="143">
        <v>1</v>
      </c>
      <c r="F7" s="143">
        <v>2.58</v>
      </c>
      <c r="G7" s="143">
        <v>1.5</v>
      </c>
      <c r="H7" s="143">
        <v>1</v>
      </c>
      <c r="I7" s="143">
        <v>1.72</v>
      </c>
      <c r="J7" s="143">
        <v>1</v>
      </c>
      <c r="K7" s="122">
        <v>1</v>
      </c>
      <c r="L7" s="122">
        <f>M7/$J$21*100</f>
        <v>38.461538461538467</v>
      </c>
      <c r="M7" s="122">
        <v>1.5</v>
      </c>
      <c r="N7" s="139">
        <v>1</v>
      </c>
      <c r="O7" s="140">
        <f t="shared" ref="O7:O21" si="0">P7/$G$21*100</f>
        <v>2.5804231894030623</v>
      </c>
      <c r="P7" s="144">
        <v>1.5</v>
      </c>
      <c r="Q7" s="75"/>
      <c r="R7" s="120"/>
      <c r="S7" s="75"/>
    </row>
    <row r="8" spans="1:19" ht="40.5">
      <c r="A8" s="143" t="s">
        <v>284</v>
      </c>
      <c r="B8" s="143" t="s">
        <v>285</v>
      </c>
      <c r="C8" s="143">
        <v>22522</v>
      </c>
      <c r="D8" s="143" t="s">
        <v>16</v>
      </c>
      <c r="E8" s="143">
        <v>25</v>
      </c>
      <c r="F8" s="143">
        <v>8.6</v>
      </c>
      <c r="G8" s="143">
        <v>5</v>
      </c>
      <c r="H8" s="143">
        <v>0</v>
      </c>
      <c r="I8" s="143">
        <v>0</v>
      </c>
      <c r="J8" s="143">
        <v>0</v>
      </c>
      <c r="K8" s="139">
        <v>0</v>
      </c>
      <c r="L8" s="122">
        <f t="shared" ref="L8:L10" si="1">M8/$J$21*100</f>
        <v>0</v>
      </c>
      <c r="M8" s="122">
        <v>0</v>
      </c>
      <c r="N8" s="122">
        <v>25</v>
      </c>
      <c r="O8" s="140">
        <f t="shared" si="0"/>
        <v>8.6014106313435388</v>
      </c>
      <c r="P8" s="122">
        <v>5</v>
      </c>
      <c r="Q8" s="75"/>
      <c r="R8" s="120"/>
      <c r="S8" s="75"/>
    </row>
    <row r="9" spans="1:19" ht="40.5">
      <c r="A9" s="143" t="s">
        <v>286</v>
      </c>
      <c r="B9" s="143" t="s">
        <v>287</v>
      </c>
      <c r="C9" s="143">
        <v>22522</v>
      </c>
      <c r="D9" s="143" t="s">
        <v>15</v>
      </c>
      <c r="E9" s="143">
        <v>1</v>
      </c>
      <c r="F9" s="143">
        <v>5.16</v>
      </c>
      <c r="G9" s="143">
        <v>3</v>
      </c>
      <c r="H9" s="143">
        <v>0</v>
      </c>
      <c r="I9" s="143">
        <v>0</v>
      </c>
      <c r="J9" s="143">
        <v>0</v>
      </c>
      <c r="K9" s="139">
        <v>0</v>
      </c>
      <c r="L9" s="122">
        <f t="shared" si="1"/>
        <v>0</v>
      </c>
      <c r="M9" s="122">
        <v>0</v>
      </c>
      <c r="N9" s="139">
        <v>1</v>
      </c>
      <c r="O9" s="140">
        <f t="shared" si="0"/>
        <v>1.720282126268708</v>
      </c>
      <c r="P9" s="122">
        <v>1</v>
      </c>
      <c r="Q9" s="75"/>
      <c r="R9" s="120"/>
      <c r="S9" s="75"/>
    </row>
    <row r="10" spans="1:19" ht="40.5">
      <c r="A10" s="143" t="s">
        <v>288</v>
      </c>
      <c r="B10" s="143" t="s">
        <v>289</v>
      </c>
      <c r="C10" s="143">
        <v>22522</v>
      </c>
      <c r="D10" s="143" t="s">
        <v>16</v>
      </c>
      <c r="E10" s="143">
        <v>36</v>
      </c>
      <c r="F10" s="143">
        <v>0.31</v>
      </c>
      <c r="G10" s="143">
        <v>0.18</v>
      </c>
      <c r="H10" s="143">
        <v>0</v>
      </c>
      <c r="I10" s="143">
        <v>0</v>
      </c>
      <c r="J10" s="143">
        <v>0</v>
      </c>
      <c r="K10" s="122"/>
      <c r="L10" s="122">
        <f t="shared" si="1"/>
        <v>4.3589743589743595</v>
      </c>
      <c r="M10" s="122">
        <v>0.17</v>
      </c>
      <c r="N10" s="122">
        <v>36</v>
      </c>
      <c r="O10" s="140">
        <f t="shared" si="0"/>
        <v>0.30104937209702387</v>
      </c>
      <c r="P10" s="145">
        <v>0.17499999999999999</v>
      </c>
      <c r="Q10" s="75"/>
      <c r="R10" s="120"/>
      <c r="S10" s="75"/>
    </row>
    <row r="11" spans="1:19" ht="40.5">
      <c r="A11" s="143" t="s">
        <v>290</v>
      </c>
      <c r="B11" s="143" t="s">
        <v>291</v>
      </c>
      <c r="C11" s="143">
        <v>22522</v>
      </c>
      <c r="D11" s="143" t="s">
        <v>15</v>
      </c>
      <c r="E11" s="143">
        <v>4</v>
      </c>
      <c r="F11" s="143">
        <v>8.6</v>
      </c>
      <c r="G11" s="143">
        <v>5</v>
      </c>
      <c r="H11" s="143">
        <v>1</v>
      </c>
      <c r="I11" s="143">
        <v>2.15</v>
      </c>
      <c r="J11" s="143">
        <v>1.25</v>
      </c>
      <c r="K11" s="122"/>
      <c r="L11" s="122">
        <f>M11/$J$21*100</f>
        <v>127.69230769230771</v>
      </c>
      <c r="M11" s="122">
        <v>4.9800000000000004</v>
      </c>
      <c r="N11" s="122">
        <v>4</v>
      </c>
      <c r="O11" s="140">
        <f t="shared" si="0"/>
        <v>8.5670049888181659</v>
      </c>
      <c r="P11" s="122">
        <v>4.9800000000000004</v>
      </c>
      <c r="Q11" s="75"/>
      <c r="R11" s="120"/>
      <c r="S11" s="117"/>
    </row>
    <row r="12" spans="1:19" ht="40.5">
      <c r="A12" s="143" t="s">
        <v>292</v>
      </c>
      <c r="B12" s="143" t="s">
        <v>293</v>
      </c>
      <c r="C12" s="143">
        <v>22522</v>
      </c>
      <c r="D12" s="143" t="s">
        <v>15</v>
      </c>
      <c r="E12" s="143">
        <v>1</v>
      </c>
      <c r="F12" s="143">
        <v>8.6</v>
      </c>
      <c r="G12" s="143">
        <v>5</v>
      </c>
      <c r="H12" s="143">
        <v>0</v>
      </c>
      <c r="I12" s="143">
        <v>0</v>
      </c>
      <c r="J12" s="143">
        <v>0</v>
      </c>
      <c r="K12" s="139">
        <v>0</v>
      </c>
      <c r="L12" s="122">
        <f>M12/$J$21*100</f>
        <v>0</v>
      </c>
      <c r="M12" s="122">
        <v>0</v>
      </c>
      <c r="N12" s="122"/>
      <c r="O12" s="140">
        <f t="shared" si="0"/>
        <v>0</v>
      </c>
      <c r="P12" s="122">
        <v>0</v>
      </c>
      <c r="Q12" s="75"/>
      <c r="R12" s="120"/>
      <c r="S12" s="117"/>
    </row>
    <row r="13" spans="1:19" ht="40.5">
      <c r="A13" s="143" t="s">
        <v>294</v>
      </c>
      <c r="B13" s="143" t="s">
        <v>295</v>
      </c>
      <c r="C13" s="143">
        <v>22522</v>
      </c>
      <c r="D13" s="143" t="s">
        <v>16</v>
      </c>
      <c r="E13" s="143">
        <v>1</v>
      </c>
      <c r="F13" s="143">
        <v>17.2</v>
      </c>
      <c r="G13" s="143">
        <v>10</v>
      </c>
      <c r="H13" s="143">
        <v>0</v>
      </c>
      <c r="I13" s="143">
        <v>0</v>
      </c>
      <c r="J13" s="143">
        <v>0</v>
      </c>
      <c r="K13" s="139">
        <v>0</v>
      </c>
      <c r="L13" s="122" t="e">
        <f>M13/$J$21*100</f>
        <v>#VALUE!</v>
      </c>
      <c r="M13" s="122" t="s">
        <v>310</v>
      </c>
      <c r="N13" s="122"/>
      <c r="O13" s="140">
        <f t="shared" si="0"/>
        <v>0</v>
      </c>
      <c r="P13" s="122">
        <v>0</v>
      </c>
      <c r="Q13" s="75"/>
      <c r="R13" s="120"/>
      <c r="S13" s="75"/>
    </row>
    <row r="14" spans="1:19" ht="45" customHeight="1">
      <c r="A14" s="143" t="s">
        <v>296</v>
      </c>
      <c r="B14" s="143" t="s">
        <v>297</v>
      </c>
      <c r="C14" s="143">
        <v>22522</v>
      </c>
      <c r="D14" s="143" t="s">
        <v>15</v>
      </c>
      <c r="E14" s="143">
        <v>1</v>
      </c>
      <c r="F14" s="143">
        <v>3.44</v>
      </c>
      <c r="G14" s="143">
        <v>2</v>
      </c>
      <c r="H14" s="143">
        <v>0</v>
      </c>
      <c r="I14" s="143">
        <v>0</v>
      </c>
      <c r="J14" s="143">
        <v>0</v>
      </c>
      <c r="K14" s="139">
        <v>0</v>
      </c>
      <c r="L14" s="122">
        <f>M14/$J$21*100</f>
        <v>51.025641025641022</v>
      </c>
      <c r="M14" s="122">
        <v>1.99</v>
      </c>
      <c r="N14" s="146">
        <v>1</v>
      </c>
      <c r="O14" s="140">
        <f t="shared" si="0"/>
        <v>3.4233614312747287</v>
      </c>
      <c r="P14" s="122">
        <v>1.99</v>
      </c>
      <c r="Q14" s="75"/>
      <c r="R14" s="64"/>
      <c r="S14" s="75"/>
    </row>
    <row r="15" spans="1:19" ht="27" customHeight="1">
      <c r="A15" s="143" t="s">
        <v>298</v>
      </c>
      <c r="B15" s="143" t="s">
        <v>299</v>
      </c>
      <c r="C15" s="143">
        <v>22522</v>
      </c>
      <c r="D15" s="143" t="s">
        <v>15</v>
      </c>
      <c r="E15" s="143">
        <v>4</v>
      </c>
      <c r="F15" s="143">
        <v>3.44</v>
      </c>
      <c r="G15" s="143">
        <v>2</v>
      </c>
      <c r="H15" s="143">
        <v>1</v>
      </c>
      <c r="I15" s="143">
        <v>0.86</v>
      </c>
      <c r="J15" s="143">
        <v>0.5</v>
      </c>
      <c r="K15" s="139">
        <v>1</v>
      </c>
      <c r="L15" s="122">
        <f t="shared" ref="L15:L17" si="2">M15/$J$21*100</f>
        <v>25.641025641025646</v>
      </c>
      <c r="M15" s="122">
        <v>1</v>
      </c>
      <c r="N15" s="122">
        <v>2</v>
      </c>
      <c r="O15" s="140">
        <f t="shared" si="0"/>
        <v>3.440564252537416</v>
      </c>
      <c r="P15" s="122">
        <v>2</v>
      </c>
      <c r="Q15" s="75"/>
      <c r="R15" s="64"/>
      <c r="S15" s="75"/>
    </row>
    <row r="16" spans="1:19" ht="40.5">
      <c r="A16" s="143" t="s">
        <v>300</v>
      </c>
      <c r="B16" s="143" t="s">
        <v>301</v>
      </c>
      <c r="C16" s="143">
        <v>22522</v>
      </c>
      <c r="D16" s="143" t="s">
        <v>15</v>
      </c>
      <c r="E16" s="143">
        <v>1</v>
      </c>
      <c r="F16" s="143">
        <v>5.16</v>
      </c>
      <c r="G16" s="143">
        <v>3</v>
      </c>
      <c r="H16" s="143">
        <v>0</v>
      </c>
      <c r="I16" s="143">
        <v>0</v>
      </c>
      <c r="J16" s="143">
        <v>0</v>
      </c>
      <c r="K16" s="139">
        <v>0</v>
      </c>
      <c r="L16" s="122">
        <f t="shared" si="2"/>
        <v>0</v>
      </c>
      <c r="M16" s="122">
        <v>0</v>
      </c>
      <c r="N16" s="122">
        <v>1</v>
      </c>
      <c r="O16" s="140">
        <f t="shared" si="0"/>
        <v>3.0793050060209874</v>
      </c>
      <c r="P16" s="122">
        <v>1.79</v>
      </c>
      <c r="Q16" s="75"/>
      <c r="R16" s="64"/>
      <c r="S16" s="75"/>
    </row>
    <row r="17" spans="1:19" ht="40.5">
      <c r="A17" s="143" t="s">
        <v>302</v>
      </c>
      <c r="B17" s="143" t="s">
        <v>303</v>
      </c>
      <c r="C17" s="143">
        <v>22522</v>
      </c>
      <c r="D17" s="143" t="s">
        <v>15</v>
      </c>
      <c r="E17" s="143">
        <v>10</v>
      </c>
      <c r="F17" s="143">
        <v>10.32</v>
      </c>
      <c r="G17" s="143">
        <v>6</v>
      </c>
      <c r="H17" s="143">
        <v>0</v>
      </c>
      <c r="I17" s="143">
        <v>0</v>
      </c>
      <c r="J17" s="143">
        <v>0</v>
      </c>
      <c r="K17" s="139">
        <v>0</v>
      </c>
      <c r="L17" s="122">
        <f t="shared" si="2"/>
        <v>0</v>
      </c>
      <c r="M17" s="122">
        <v>0</v>
      </c>
      <c r="N17" s="122">
        <v>10</v>
      </c>
      <c r="O17" s="140">
        <f t="shared" si="0"/>
        <v>10.321692757612249</v>
      </c>
      <c r="P17" s="122">
        <v>6</v>
      </c>
      <c r="Q17" s="75"/>
      <c r="R17" s="64"/>
      <c r="S17" s="75"/>
    </row>
    <row r="18" spans="1:19" ht="50.25" customHeight="1">
      <c r="A18" s="143" t="s">
        <v>304</v>
      </c>
      <c r="B18" s="143" t="s">
        <v>305</v>
      </c>
      <c r="C18" s="143">
        <v>22522</v>
      </c>
      <c r="D18" s="143" t="s">
        <v>16</v>
      </c>
      <c r="E18" s="143">
        <v>50</v>
      </c>
      <c r="F18" s="143">
        <v>8.6</v>
      </c>
      <c r="G18" s="143">
        <v>5</v>
      </c>
      <c r="H18" s="143">
        <v>10</v>
      </c>
      <c r="I18" s="143">
        <v>1.72</v>
      </c>
      <c r="J18" s="143">
        <v>1</v>
      </c>
      <c r="K18" s="139">
        <v>10</v>
      </c>
      <c r="L18" s="122">
        <f>M18/$J$21*100</f>
        <v>51.282051282051292</v>
      </c>
      <c r="M18" s="122">
        <v>2</v>
      </c>
      <c r="N18" s="122">
        <v>50</v>
      </c>
      <c r="O18" s="140">
        <f t="shared" si="0"/>
        <v>3.440564252537416</v>
      </c>
      <c r="P18" s="122">
        <v>2</v>
      </c>
      <c r="Q18" s="75"/>
      <c r="R18" s="64"/>
      <c r="S18" s="75"/>
    </row>
    <row r="19" spans="1:19" ht="40.5">
      <c r="A19" s="143" t="s">
        <v>306</v>
      </c>
      <c r="B19" s="143" t="s">
        <v>307</v>
      </c>
      <c r="C19" s="143">
        <v>22522</v>
      </c>
      <c r="D19" s="143" t="s">
        <v>15</v>
      </c>
      <c r="E19" s="143">
        <v>3</v>
      </c>
      <c r="F19" s="143">
        <v>0.77</v>
      </c>
      <c r="G19" s="143">
        <v>0.45</v>
      </c>
      <c r="H19" s="143">
        <v>1</v>
      </c>
      <c r="I19" s="143">
        <v>0.26</v>
      </c>
      <c r="J19" s="143">
        <v>0.15</v>
      </c>
      <c r="K19" s="122"/>
      <c r="L19" s="122">
        <f>M19/$J$21*100</f>
        <v>0</v>
      </c>
      <c r="M19" s="122">
        <v>0</v>
      </c>
      <c r="N19" s="122">
        <v>3</v>
      </c>
      <c r="O19" s="140">
        <f t="shared" si="0"/>
        <v>0</v>
      </c>
      <c r="P19" s="122">
        <v>0</v>
      </c>
      <c r="Q19" s="75"/>
      <c r="R19" s="64"/>
      <c r="S19" s="75"/>
    </row>
    <row r="20" spans="1:19" ht="19.5" customHeight="1">
      <c r="A20" s="143" t="s">
        <v>308</v>
      </c>
      <c r="B20" s="143" t="s">
        <v>309</v>
      </c>
      <c r="C20" s="143">
        <v>22522</v>
      </c>
      <c r="D20" s="143" t="s">
        <v>16</v>
      </c>
      <c r="E20" s="143">
        <v>1</v>
      </c>
      <c r="F20" s="143">
        <v>8.6</v>
      </c>
      <c r="G20" s="143">
        <v>5</v>
      </c>
      <c r="H20" s="143">
        <v>0</v>
      </c>
      <c r="I20" s="143">
        <v>0</v>
      </c>
      <c r="J20" s="143">
        <v>0</v>
      </c>
      <c r="K20" s="139">
        <v>0</v>
      </c>
      <c r="L20" s="122">
        <f>M20/$J$21*100</f>
        <v>106.66666666666667</v>
      </c>
      <c r="M20" s="122">
        <v>4.16</v>
      </c>
      <c r="N20" s="122">
        <v>1</v>
      </c>
      <c r="O20" s="140">
        <f t="shared" si="0"/>
        <v>7.1563736452778244</v>
      </c>
      <c r="P20" s="122">
        <v>4.16</v>
      </c>
      <c r="Q20" s="75"/>
      <c r="R20" s="64"/>
      <c r="S20" s="75"/>
    </row>
    <row r="21" spans="1:19" ht="19.5" customHeight="1">
      <c r="A21" s="422" t="s">
        <v>36</v>
      </c>
      <c r="B21" s="422"/>
      <c r="C21" s="138"/>
      <c r="D21" s="138"/>
      <c r="E21" s="138">
        <f>SUM(E6:E20)</f>
        <v>149</v>
      </c>
      <c r="F21" s="67">
        <f>SUM(F6:F20)</f>
        <v>99.979999999999976</v>
      </c>
      <c r="G21" s="67">
        <f>SUM(G6:G20)</f>
        <v>58.13</v>
      </c>
      <c r="H21" s="67"/>
      <c r="I21" s="67">
        <f>SUM(I14:I20)</f>
        <v>2.84</v>
      </c>
      <c r="J21" s="67">
        <f>SUM(J6:J20)</f>
        <v>3.9</v>
      </c>
      <c r="K21" s="67">
        <f>SUM(K6:K20)</f>
        <v>12</v>
      </c>
      <c r="L21" s="122">
        <f>M21/$J$21*100</f>
        <v>405.1282051282052</v>
      </c>
      <c r="M21" s="67">
        <f>SUM(M6:M20)</f>
        <v>15.8</v>
      </c>
      <c r="N21" s="67">
        <f>SUM(N6:N20)</f>
        <v>145</v>
      </c>
      <c r="O21" s="140">
        <f t="shared" si="0"/>
        <v>61.233442284534654</v>
      </c>
      <c r="P21" s="67">
        <f>SUM(P6:P20)</f>
        <v>35.594999999999999</v>
      </c>
      <c r="Q21" s="67"/>
      <c r="R21" s="67"/>
      <c r="S21" s="67"/>
    </row>
    <row r="22" spans="1:19" ht="21.5">
      <c r="A22" s="75"/>
      <c r="B22" s="75" t="s">
        <v>37</v>
      </c>
      <c r="C22" s="75"/>
      <c r="D22" s="75"/>
      <c r="E22" s="138">
        <v>149</v>
      </c>
      <c r="F22" s="67"/>
      <c r="G22" s="64" t="e">
        <f>G21+#REF!</f>
        <v>#REF!</v>
      </c>
      <c r="H22" s="64"/>
      <c r="I22" s="64" t="e">
        <f>I21+#REF!</f>
        <v>#REF!</v>
      </c>
      <c r="J22" s="64" t="e">
        <f>J21+#REF!</f>
        <v>#REF!</v>
      </c>
      <c r="K22" s="64"/>
      <c r="L22" s="122">
        <f t="shared" ref="L22" si="3">M22/$J$21*100</f>
        <v>0</v>
      </c>
      <c r="M22" s="64"/>
      <c r="N22" s="64"/>
      <c r="O22" s="64"/>
      <c r="P22" s="64"/>
      <c r="Q22" s="66"/>
      <c r="R22" s="64"/>
      <c r="S22" s="66"/>
    </row>
    <row r="23" spans="1:19" ht="17">
      <c r="A23" s="125"/>
      <c r="B23" s="126" t="s">
        <v>546</v>
      </c>
      <c r="C23" s="127">
        <v>100</v>
      </c>
      <c r="D23" s="128"/>
      <c r="E23" s="128"/>
      <c r="F23" s="128"/>
      <c r="G23" s="63"/>
      <c r="H23" s="63"/>
      <c r="I23" s="63"/>
      <c r="J23" s="63"/>
      <c r="K23" s="421" t="s">
        <v>547</v>
      </c>
      <c r="L23" s="421"/>
      <c r="M23" s="421"/>
      <c r="N23" s="421"/>
      <c r="O23" s="125"/>
      <c r="P23" s="129"/>
      <c r="Q23" s="125"/>
      <c r="R23" s="125"/>
      <c r="S23" s="125"/>
    </row>
    <row r="24" spans="1:19" ht="17">
      <c r="A24" s="125"/>
      <c r="B24" s="126" t="s">
        <v>38</v>
      </c>
      <c r="C24" s="127">
        <v>61.27</v>
      </c>
      <c r="D24" s="128"/>
      <c r="E24" s="128"/>
      <c r="F24" s="128"/>
      <c r="G24" s="63"/>
      <c r="H24" s="63"/>
      <c r="I24" s="63"/>
      <c r="J24" s="63"/>
      <c r="K24" s="421" t="s">
        <v>548</v>
      </c>
      <c r="L24" s="421"/>
      <c r="M24" s="421"/>
      <c r="N24" s="421"/>
      <c r="O24" s="130"/>
      <c r="P24" s="131"/>
      <c r="Q24" s="125"/>
      <c r="R24" s="125"/>
      <c r="S24" s="125"/>
    </row>
    <row r="26" spans="1:19" ht="15.65" customHeight="1"/>
  </sheetData>
  <mergeCells count="15">
    <mergeCell ref="A1:S1"/>
    <mergeCell ref="K23:N23"/>
    <mergeCell ref="K24:N24"/>
    <mergeCell ref="Q2:R2"/>
    <mergeCell ref="S2:S3"/>
    <mergeCell ref="A5:B5"/>
    <mergeCell ref="A21:B21"/>
    <mergeCell ref="A2:A3"/>
    <mergeCell ref="B2:B3"/>
    <mergeCell ref="C2:C3"/>
    <mergeCell ref="D2:D3"/>
    <mergeCell ref="E2:G2"/>
    <mergeCell ref="H2:J2"/>
    <mergeCell ref="K2:M2"/>
    <mergeCell ref="N2:P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opLeftCell="D1" workbookViewId="0">
      <selection sqref="A1:M2"/>
    </sheetView>
  </sheetViews>
  <sheetFormatPr defaultRowHeight="14.5"/>
  <cols>
    <col min="1" max="1" width="6.81640625" customWidth="1"/>
    <col min="2" max="2" width="41.1796875" customWidth="1"/>
    <col min="3" max="3" width="18.54296875" customWidth="1"/>
    <col min="4" max="4" width="24.54296875" customWidth="1"/>
    <col min="5" max="5" width="21.1796875" customWidth="1"/>
    <col min="6" max="6" width="20" customWidth="1"/>
    <col min="7" max="7" width="10.7265625" customWidth="1"/>
    <col min="8" max="8" width="17.26953125" customWidth="1"/>
    <col min="9" max="9" width="13.453125" customWidth="1"/>
    <col min="10" max="10" width="22.81640625" customWidth="1"/>
    <col min="11" max="12" width="9" customWidth="1"/>
    <col min="13" max="13" width="6.7265625" customWidth="1"/>
  </cols>
  <sheetData>
    <row r="1" spans="1:13" ht="20">
      <c r="A1" s="423" t="s">
        <v>569</v>
      </c>
      <c r="B1" s="423"/>
      <c r="C1" s="423"/>
      <c r="D1" s="423"/>
      <c r="E1" s="423"/>
      <c r="F1" s="423"/>
      <c r="G1" s="423"/>
      <c r="H1" s="423"/>
      <c r="I1" s="423"/>
      <c r="J1" s="423"/>
      <c r="K1" s="423"/>
      <c r="L1" s="423"/>
      <c r="M1" s="423"/>
    </row>
    <row r="2" spans="1:13" ht="20">
      <c r="A2" s="423" t="s">
        <v>570</v>
      </c>
      <c r="B2" s="423"/>
      <c r="C2" s="423"/>
      <c r="D2" s="423"/>
      <c r="E2" s="423"/>
      <c r="F2" s="423"/>
      <c r="G2" s="423"/>
      <c r="H2" s="423"/>
      <c r="I2" s="423"/>
      <c r="J2" s="423"/>
      <c r="K2" s="423"/>
      <c r="L2" s="423"/>
      <c r="M2" s="423"/>
    </row>
    <row r="3" spans="1:13" ht="126.65" customHeight="1">
      <c r="A3" s="20" t="s">
        <v>52</v>
      </c>
      <c r="B3" s="28" t="s">
        <v>68</v>
      </c>
      <c r="C3" s="28" t="s">
        <v>53</v>
      </c>
      <c r="D3" s="28" t="s">
        <v>54</v>
      </c>
      <c r="E3" s="28" t="s">
        <v>55</v>
      </c>
      <c r="F3" s="20" t="s">
        <v>56</v>
      </c>
      <c r="G3" s="28" t="s">
        <v>57</v>
      </c>
      <c r="H3" s="28" t="s">
        <v>58</v>
      </c>
      <c r="I3" s="28" t="s">
        <v>62</v>
      </c>
      <c r="J3" s="28" t="s">
        <v>66</v>
      </c>
      <c r="K3" s="28" t="s">
        <v>100</v>
      </c>
      <c r="L3" s="28" t="s">
        <v>87</v>
      </c>
      <c r="M3" s="28" t="s">
        <v>88</v>
      </c>
    </row>
    <row r="4" spans="1:13" ht="20">
      <c r="A4" s="26">
        <v>1</v>
      </c>
      <c r="B4" s="21" t="s">
        <v>309</v>
      </c>
      <c r="C4" s="21"/>
      <c r="D4" s="21"/>
      <c r="E4" s="21"/>
      <c r="F4" s="21"/>
      <c r="G4" s="19"/>
      <c r="H4" s="19"/>
      <c r="I4" s="19"/>
      <c r="J4" s="19"/>
      <c r="K4" s="19"/>
      <c r="L4" s="19"/>
      <c r="M4" s="21"/>
    </row>
    <row r="5" spans="1:13" ht="200">
      <c r="A5" s="26" t="s">
        <v>85</v>
      </c>
      <c r="B5" s="21" t="s">
        <v>381</v>
      </c>
      <c r="C5" s="21" t="s">
        <v>382</v>
      </c>
      <c r="D5" s="21" t="s">
        <v>382</v>
      </c>
      <c r="E5" s="21" t="s">
        <v>383</v>
      </c>
      <c r="F5" s="26">
        <v>9844829124</v>
      </c>
      <c r="G5" s="82">
        <v>100</v>
      </c>
      <c r="H5" s="21"/>
      <c r="I5" s="21"/>
      <c r="J5" s="73" t="s">
        <v>384</v>
      </c>
      <c r="K5" s="73" t="s">
        <v>385</v>
      </c>
      <c r="L5" s="21"/>
      <c r="M5" s="26">
        <v>1</v>
      </c>
    </row>
    <row r="6" spans="1:13" ht="163.5" customHeight="1">
      <c r="A6" s="26" t="s">
        <v>86</v>
      </c>
      <c r="B6" s="83" t="s">
        <v>386</v>
      </c>
      <c r="C6" s="21" t="s">
        <v>382</v>
      </c>
      <c r="D6" s="21" t="s">
        <v>382</v>
      </c>
      <c r="E6" s="21" t="s">
        <v>387</v>
      </c>
      <c r="F6" s="26">
        <v>9845953209</v>
      </c>
      <c r="G6" s="82">
        <v>250</v>
      </c>
      <c r="H6" s="21"/>
      <c r="I6" s="21"/>
      <c r="J6" s="73" t="s">
        <v>384</v>
      </c>
      <c r="K6" s="73" t="s">
        <v>385</v>
      </c>
      <c r="L6" s="21"/>
      <c r="M6" s="26">
        <v>2</v>
      </c>
    </row>
    <row r="7" spans="1:13" ht="200">
      <c r="A7" s="26" t="s">
        <v>330</v>
      </c>
      <c r="B7" s="21" t="s">
        <v>388</v>
      </c>
      <c r="C7" s="21" t="s">
        <v>382</v>
      </c>
      <c r="D7" s="21" t="s">
        <v>382</v>
      </c>
      <c r="E7" s="21" t="s">
        <v>389</v>
      </c>
      <c r="F7" s="26">
        <v>9848184341</v>
      </c>
      <c r="G7" s="82">
        <v>150</v>
      </c>
      <c r="H7" s="21"/>
      <c r="I7" s="26"/>
      <c r="J7" s="73" t="s">
        <v>390</v>
      </c>
      <c r="K7" s="73" t="s">
        <v>385</v>
      </c>
      <c r="L7" s="21"/>
      <c r="M7" s="26">
        <v>2</v>
      </c>
    </row>
    <row r="8" spans="1:13" ht="20">
      <c r="A8" s="26">
        <v>2</v>
      </c>
      <c r="B8" s="21" t="s">
        <v>301</v>
      </c>
      <c r="C8" s="21"/>
      <c r="D8" s="21"/>
      <c r="E8" s="21"/>
      <c r="F8" s="21"/>
      <c r="G8" s="21"/>
      <c r="H8" s="21"/>
      <c r="I8" s="21"/>
      <c r="J8" s="21"/>
      <c r="K8" s="21"/>
      <c r="L8" s="21"/>
      <c r="M8" s="21"/>
    </row>
    <row r="9" spans="1:13" ht="300">
      <c r="A9" s="26" t="s">
        <v>85</v>
      </c>
      <c r="B9" s="21" t="s">
        <v>391</v>
      </c>
      <c r="C9" s="21" t="s">
        <v>392</v>
      </c>
      <c r="D9" s="21" t="s">
        <v>392</v>
      </c>
      <c r="E9" s="21" t="s">
        <v>393</v>
      </c>
      <c r="F9" s="26">
        <v>9858390974</v>
      </c>
      <c r="G9" s="26">
        <v>300</v>
      </c>
      <c r="H9" s="21"/>
      <c r="I9" s="21"/>
      <c r="J9" s="73" t="s">
        <v>394</v>
      </c>
      <c r="K9" s="73" t="s">
        <v>395</v>
      </c>
      <c r="L9" s="26">
        <v>25</v>
      </c>
      <c r="M9" s="26">
        <v>5</v>
      </c>
    </row>
    <row r="10" spans="1:13" ht="20">
      <c r="A10" s="26">
        <v>3</v>
      </c>
      <c r="B10" s="21" t="s">
        <v>307</v>
      </c>
      <c r="C10" s="21"/>
      <c r="D10" s="21"/>
      <c r="E10" s="21"/>
      <c r="F10" s="21"/>
      <c r="G10" s="21"/>
      <c r="H10" s="21"/>
      <c r="I10" s="21"/>
      <c r="J10" s="21"/>
      <c r="K10" s="21"/>
      <c r="L10" s="21"/>
      <c r="M10" s="21"/>
    </row>
    <row r="11" spans="1:13" ht="20">
      <c r="A11" s="21" t="s">
        <v>85</v>
      </c>
      <c r="B11" s="21" t="s">
        <v>396</v>
      </c>
      <c r="C11" s="21" t="s">
        <v>397</v>
      </c>
      <c r="D11" s="21" t="s">
        <v>397</v>
      </c>
      <c r="E11" s="21" t="s">
        <v>398</v>
      </c>
      <c r="F11" s="26">
        <v>9786900961</v>
      </c>
      <c r="G11" s="79">
        <v>0.45</v>
      </c>
      <c r="H11" s="21"/>
      <c r="I11" s="21"/>
      <c r="J11" s="21"/>
      <c r="K11" s="21"/>
      <c r="L11" s="21"/>
      <c r="M11" s="21"/>
    </row>
    <row r="12" spans="1:13" ht="21.5">
      <c r="A12" s="32"/>
      <c r="B12" s="32" t="s">
        <v>361</v>
      </c>
      <c r="C12" s="32"/>
      <c r="D12" s="32"/>
      <c r="E12" s="32"/>
      <c r="F12" s="32"/>
      <c r="G12" s="32"/>
      <c r="H12" s="32"/>
      <c r="I12" s="32"/>
      <c r="J12" s="32"/>
      <c r="K12" s="32" t="s">
        <v>362</v>
      </c>
      <c r="L12" s="32"/>
    </row>
  </sheetData>
  <mergeCells count="2">
    <mergeCell ref="A1:M1"/>
    <mergeCell ref="A2:M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workbookViewId="0">
      <selection activeCell="C9" sqref="C9"/>
    </sheetView>
  </sheetViews>
  <sheetFormatPr defaultRowHeight="14.5"/>
  <cols>
    <col min="1" max="1" width="9.7265625" customWidth="1"/>
    <col min="2" max="2" width="46.81640625" customWidth="1"/>
    <col min="3" max="3" width="10.7265625" customWidth="1"/>
    <col min="4" max="4" width="6.453125" customWidth="1"/>
    <col min="5" max="5" width="7.453125" customWidth="1"/>
    <col min="6" max="6" width="9.81640625" customWidth="1"/>
    <col min="7" max="7" width="17.7265625" customWidth="1"/>
    <col min="8" max="8" width="7.1796875" customWidth="1"/>
    <col min="9" max="9" width="10.26953125" customWidth="1"/>
    <col min="10" max="10" width="11.1796875" customWidth="1"/>
    <col min="11" max="11" width="7.453125" customWidth="1"/>
    <col min="12" max="12" width="13.81640625" customWidth="1"/>
    <col min="13" max="13" width="6.81640625" customWidth="1"/>
    <col min="14" max="14" width="7.453125" customWidth="1"/>
    <col min="15" max="15" width="17.7265625" customWidth="1"/>
    <col min="16" max="16" width="10" customWidth="1"/>
    <col min="17" max="17" width="7.54296875" customWidth="1"/>
    <col min="18" max="18" width="5.7265625" customWidth="1"/>
    <col min="19" max="19" width="4.453125" customWidth="1"/>
  </cols>
  <sheetData>
    <row r="1" spans="1:19" ht="23.5" customHeight="1">
      <c r="A1" s="377" t="s">
        <v>590</v>
      </c>
      <c r="B1" s="377"/>
      <c r="C1" s="377"/>
      <c r="D1" s="377"/>
      <c r="E1" s="377"/>
      <c r="F1" s="377"/>
      <c r="G1" s="377"/>
      <c r="H1" s="377"/>
      <c r="I1" s="377"/>
      <c r="J1" s="377"/>
      <c r="K1" s="377"/>
      <c r="L1" s="377"/>
      <c r="M1" s="377"/>
      <c r="N1" s="377"/>
      <c r="O1" s="377"/>
      <c r="P1" s="377"/>
      <c r="Q1" s="377"/>
      <c r="R1" s="377"/>
      <c r="S1" s="377"/>
    </row>
    <row r="2" spans="1:19" ht="31.9" customHeight="1">
      <c r="A2" s="388" t="s">
        <v>0</v>
      </c>
      <c r="B2" s="389" t="s">
        <v>1</v>
      </c>
      <c r="C2" s="390" t="s">
        <v>2</v>
      </c>
      <c r="D2" s="389" t="s">
        <v>3</v>
      </c>
      <c r="E2" s="388" t="s">
        <v>4</v>
      </c>
      <c r="F2" s="388"/>
      <c r="G2" s="388"/>
      <c r="H2" s="390" t="s">
        <v>549</v>
      </c>
      <c r="I2" s="390"/>
      <c r="J2" s="390"/>
      <c r="K2" s="390" t="s">
        <v>550</v>
      </c>
      <c r="L2" s="390"/>
      <c r="M2" s="390"/>
      <c r="N2" s="389" t="s">
        <v>5</v>
      </c>
      <c r="O2" s="389"/>
      <c r="P2" s="389"/>
      <c r="Q2" s="424" t="s">
        <v>6</v>
      </c>
      <c r="R2" s="424"/>
      <c r="S2" s="389" t="s">
        <v>7</v>
      </c>
    </row>
    <row r="3" spans="1:19" ht="32">
      <c r="A3" s="388"/>
      <c r="B3" s="389"/>
      <c r="C3" s="390"/>
      <c r="D3" s="389"/>
      <c r="E3" s="106" t="s">
        <v>8</v>
      </c>
      <c r="F3" s="106" t="s">
        <v>9</v>
      </c>
      <c r="G3" s="106" t="s">
        <v>10</v>
      </c>
      <c r="H3" s="108" t="s">
        <v>8</v>
      </c>
      <c r="I3" s="108" t="s">
        <v>9</v>
      </c>
      <c r="J3" s="108" t="s">
        <v>11</v>
      </c>
      <c r="K3" s="108" t="s">
        <v>8</v>
      </c>
      <c r="L3" s="108" t="s">
        <v>9</v>
      </c>
      <c r="M3" s="108" t="s">
        <v>11</v>
      </c>
      <c r="N3" s="106" t="s">
        <v>8</v>
      </c>
      <c r="O3" s="106" t="s">
        <v>9</v>
      </c>
      <c r="P3" s="106" t="s">
        <v>12</v>
      </c>
      <c r="Q3" s="4" t="s">
        <v>13</v>
      </c>
      <c r="R3" s="107" t="s">
        <v>14</v>
      </c>
      <c r="S3" s="389"/>
    </row>
    <row r="4" spans="1:19" ht="17.5">
      <c r="A4" s="5">
        <v>1</v>
      </c>
      <c r="B4" s="6">
        <v>2</v>
      </c>
      <c r="C4" s="5">
        <v>3</v>
      </c>
      <c r="D4" s="6">
        <v>4</v>
      </c>
      <c r="E4" s="5">
        <v>5</v>
      </c>
      <c r="F4" s="6">
        <v>6</v>
      </c>
      <c r="G4" s="5">
        <v>7</v>
      </c>
      <c r="H4" s="7">
        <v>8</v>
      </c>
      <c r="I4" s="7">
        <v>9</v>
      </c>
      <c r="J4" s="7">
        <v>10</v>
      </c>
      <c r="K4" s="7">
        <v>11</v>
      </c>
      <c r="L4" s="7">
        <v>12</v>
      </c>
      <c r="M4" s="7">
        <v>13</v>
      </c>
      <c r="N4" s="6">
        <v>14</v>
      </c>
      <c r="O4" s="6">
        <v>15</v>
      </c>
      <c r="P4" s="5">
        <v>16</v>
      </c>
      <c r="Q4" s="6">
        <v>17</v>
      </c>
      <c r="R4" s="5">
        <v>18</v>
      </c>
      <c r="S4" s="6">
        <v>19</v>
      </c>
    </row>
    <row r="5" spans="1:19" ht="16">
      <c r="A5" s="425" t="s">
        <v>39</v>
      </c>
      <c r="B5" s="425"/>
      <c r="C5" s="8"/>
      <c r="D5" s="8"/>
      <c r="E5" s="8"/>
      <c r="F5" s="8"/>
      <c r="G5" s="8"/>
      <c r="H5" s="108"/>
      <c r="I5" s="108"/>
      <c r="J5" s="108"/>
      <c r="K5" s="108"/>
      <c r="L5" s="108"/>
      <c r="M5" s="108"/>
      <c r="N5" s="8"/>
      <c r="O5" s="8"/>
      <c r="P5" s="8"/>
      <c r="Q5" s="8"/>
      <c r="R5" s="8"/>
      <c r="S5" s="8"/>
    </row>
    <row r="6" spans="1:19" ht="40.5">
      <c r="A6" s="109" t="s">
        <v>223</v>
      </c>
      <c r="B6" s="109" t="s">
        <v>224</v>
      </c>
      <c r="C6" s="109">
        <v>31155</v>
      </c>
      <c r="D6" s="109" t="s">
        <v>16</v>
      </c>
      <c r="E6" s="109">
        <v>1</v>
      </c>
      <c r="F6" s="109">
        <v>4.62</v>
      </c>
      <c r="G6" s="109">
        <v>8</v>
      </c>
      <c r="H6" s="109">
        <v>1</v>
      </c>
      <c r="I6" s="109">
        <v>0</v>
      </c>
      <c r="J6" s="109">
        <v>0</v>
      </c>
      <c r="K6" s="109">
        <v>0</v>
      </c>
      <c r="L6" s="147">
        <v>100</v>
      </c>
      <c r="M6" s="109">
        <v>0.52</v>
      </c>
      <c r="N6" s="30">
        <v>1</v>
      </c>
      <c r="O6" s="50">
        <f>P6/$G$28*100</f>
        <v>4.300578034682081</v>
      </c>
      <c r="P6" s="30">
        <v>7.44</v>
      </c>
      <c r="Q6" s="108"/>
      <c r="R6" s="10"/>
      <c r="S6" s="108"/>
    </row>
    <row r="7" spans="1:19" ht="40.5">
      <c r="A7" s="109" t="s">
        <v>225</v>
      </c>
      <c r="B7" s="109" t="s">
        <v>226</v>
      </c>
      <c r="C7" s="109">
        <v>31155</v>
      </c>
      <c r="D7" s="109" t="s">
        <v>16</v>
      </c>
      <c r="E7" s="109">
        <v>1</v>
      </c>
      <c r="F7" s="109">
        <v>4.62</v>
      </c>
      <c r="G7" s="109">
        <v>8</v>
      </c>
      <c r="H7" s="109">
        <v>0</v>
      </c>
      <c r="I7" s="109">
        <v>0</v>
      </c>
      <c r="J7" s="109">
        <v>0</v>
      </c>
      <c r="K7" s="109">
        <v>1</v>
      </c>
      <c r="L7" s="147">
        <v>100</v>
      </c>
      <c r="M7" s="109">
        <v>7.01</v>
      </c>
      <c r="N7" s="30">
        <v>1</v>
      </c>
      <c r="O7" s="50">
        <f t="shared" ref="O7:O29" si="0">P7/$G$28*100</f>
        <v>4.0520231213872835</v>
      </c>
      <c r="P7" s="30">
        <v>7.01</v>
      </c>
      <c r="Q7" s="108"/>
      <c r="R7" s="10"/>
      <c r="S7" s="108"/>
    </row>
    <row r="8" spans="1:19" ht="40.5">
      <c r="A8" s="109" t="s">
        <v>227</v>
      </c>
      <c r="B8" s="109" t="s">
        <v>228</v>
      </c>
      <c r="C8" s="109">
        <v>31155</v>
      </c>
      <c r="D8" s="109" t="s">
        <v>16</v>
      </c>
      <c r="E8" s="109">
        <v>1</v>
      </c>
      <c r="F8" s="109">
        <v>4.62</v>
      </c>
      <c r="G8" s="109">
        <v>8</v>
      </c>
      <c r="H8" s="109">
        <v>0</v>
      </c>
      <c r="I8" s="109">
        <v>0</v>
      </c>
      <c r="J8" s="109">
        <v>0</v>
      </c>
      <c r="K8" s="109">
        <v>0</v>
      </c>
      <c r="L8" s="147">
        <v>100</v>
      </c>
      <c r="M8" s="109">
        <v>7.54</v>
      </c>
      <c r="N8" s="30">
        <v>1</v>
      </c>
      <c r="O8" s="50">
        <f t="shared" si="0"/>
        <v>4.3583815028901736</v>
      </c>
      <c r="P8" s="30">
        <v>7.54</v>
      </c>
      <c r="Q8" s="108"/>
      <c r="R8" s="10"/>
      <c r="S8" s="108"/>
    </row>
    <row r="9" spans="1:19" ht="40.5">
      <c r="A9" s="109" t="s">
        <v>229</v>
      </c>
      <c r="B9" s="109" t="s">
        <v>230</v>
      </c>
      <c r="C9" s="109">
        <v>31155</v>
      </c>
      <c r="D9" s="109" t="s">
        <v>16</v>
      </c>
      <c r="E9" s="109">
        <v>1</v>
      </c>
      <c r="F9" s="109">
        <v>4.62</v>
      </c>
      <c r="G9" s="109">
        <v>8</v>
      </c>
      <c r="H9" s="109">
        <v>0</v>
      </c>
      <c r="I9" s="109">
        <v>0</v>
      </c>
      <c r="J9" s="109">
        <v>0</v>
      </c>
      <c r="K9" s="109">
        <v>0</v>
      </c>
      <c r="L9" s="147">
        <v>100</v>
      </c>
      <c r="M9" s="109">
        <v>0</v>
      </c>
      <c r="N9" s="30">
        <v>1</v>
      </c>
      <c r="O9" s="50">
        <f t="shared" si="0"/>
        <v>0</v>
      </c>
      <c r="P9" s="30">
        <v>0</v>
      </c>
      <c r="Q9" s="108"/>
      <c r="R9" s="10"/>
      <c r="S9" s="108"/>
    </row>
    <row r="10" spans="1:19" ht="40.5">
      <c r="A10" s="109" t="s">
        <v>231</v>
      </c>
      <c r="B10" s="109" t="s">
        <v>232</v>
      </c>
      <c r="C10" s="109">
        <v>31155</v>
      </c>
      <c r="D10" s="109" t="s">
        <v>16</v>
      </c>
      <c r="E10" s="109">
        <v>1</v>
      </c>
      <c r="F10" s="109">
        <v>5.2</v>
      </c>
      <c r="G10" s="109">
        <v>9</v>
      </c>
      <c r="H10" s="109">
        <v>0</v>
      </c>
      <c r="I10" s="109">
        <v>0</v>
      </c>
      <c r="J10" s="109">
        <v>0</v>
      </c>
      <c r="K10" s="109">
        <v>0</v>
      </c>
      <c r="L10" s="147">
        <v>100</v>
      </c>
      <c r="M10" s="109">
        <v>8.2799999999999994</v>
      </c>
      <c r="N10" s="30">
        <v>1</v>
      </c>
      <c r="O10" s="50">
        <f t="shared" si="0"/>
        <v>4.7861271676300579</v>
      </c>
      <c r="P10" s="30">
        <v>8.2799999999999994</v>
      </c>
      <c r="Q10" s="108"/>
      <c r="R10" s="10"/>
      <c r="S10" s="108"/>
    </row>
    <row r="11" spans="1:19" ht="40.5">
      <c r="A11" s="109" t="s">
        <v>233</v>
      </c>
      <c r="B11" s="109" t="s">
        <v>234</v>
      </c>
      <c r="C11" s="109">
        <v>31155</v>
      </c>
      <c r="D11" s="109" t="s">
        <v>16</v>
      </c>
      <c r="E11" s="109">
        <v>1</v>
      </c>
      <c r="F11" s="109">
        <v>4.62</v>
      </c>
      <c r="G11" s="109">
        <v>8</v>
      </c>
      <c r="H11" s="109">
        <v>0</v>
      </c>
      <c r="I11" s="109">
        <v>0</v>
      </c>
      <c r="J11" s="109">
        <v>0</v>
      </c>
      <c r="K11" s="109">
        <v>0</v>
      </c>
      <c r="L11" s="147">
        <v>100</v>
      </c>
      <c r="M11" s="109">
        <v>0.32</v>
      </c>
      <c r="N11" s="30">
        <v>1</v>
      </c>
      <c r="O11" s="50">
        <f t="shared" si="0"/>
        <v>4.595375722543352</v>
      </c>
      <c r="P11" s="30">
        <v>7.95</v>
      </c>
      <c r="Q11" s="108"/>
      <c r="R11" s="10"/>
      <c r="S11" s="7"/>
    </row>
    <row r="12" spans="1:19" ht="40.5">
      <c r="A12" s="109" t="s">
        <v>235</v>
      </c>
      <c r="B12" s="109" t="s">
        <v>236</v>
      </c>
      <c r="C12" s="109">
        <v>31155</v>
      </c>
      <c r="D12" s="109" t="s">
        <v>16</v>
      </c>
      <c r="E12" s="109">
        <v>1</v>
      </c>
      <c r="F12" s="109">
        <v>4.62</v>
      </c>
      <c r="G12" s="109">
        <v>8</v>
      </c>
      <c r="H12" s="109">
        <v>0</v>
      </c>
      <c r="I12" s="109">
        <v>0</v>
      </c>
      <c r="J12" s="109">
        <v>0</v>
      </c>
      <c r="K12" s="109">
        <v>0</v>
      </c>
      <c r="L12" s="147">
        <v>100</v>
      </c>
      <c r="M12" s="109">
        <v>6.67</v>
      </c>
      <c r="N12" s="30">
        <v>1</v>
      </c>
      <c r="O12" s="50">
        <f t="shared" si="0"/>
        <v>3.855491329479769</v>
      </c>
      <c r="P12" s="30">
        <v>6.67</v>
      </c>
      <c r="Q12" s="108"/>
      <c r="R12" s="10"/>
      <c r="S12" s="7"/>
    </row>
    <row r="13" spans="1:19" ht="40.5">
      <c r="A13" s="109" t="s">
        <v>237</v>
      </c>
      <c r="B13" s="109" t="s">
        <v>238</v>
      </c>
      <c r="C13" s="109">
        <v>31155</v>
      </c>
      <c r="D13" s="109" t="s">
        <v>16</v>
      </c>
      <c r="E13" s="109">
        <v>1</v>
      </c>
      <c r="F13" s="109">
        <v>5.2</v>
      </c>
      <c r="G13" s="109">
        <v>9</v>
      </c>
      <c r="H13" s="109">
        <v>0</v>
      </c>
      <c r="I13" s="109">
        <v>0</v>
      </c>
      <c r="J13" s="109">
        <v>0</v>
      </c>
      <c r="K13" s="109">
        <v>0</v>
      </c>
      <c r="L13" s="147">
        <v>100</v>
      </c>
      <c r="M13" s="109">
        <v>8.27</v>
      </c>
      <c r="N13" s="30">
        <v>1</v>
      </c>
      <c r="O13" s="50">
        <f t="shared" si="0"/>
        <v>4.7803468208092479</v>
      </c>
      <c r="P13" s="30">
        <v>8.27</v>
      </c>
      <c r="Q13" s="108"/>
      <c r="R13" s="10"/>
      <c r="S13" s="108"/>
    </row>
    <row r="14" spans="1:19" ht="17.25" customHeight="1">
      <c r="A14" s="109" t="s">
        <v>239</v>
      </c>
      <c r="B14" s="109" t="s">
        <v>240</v>
      </c>
      <c r="C14" s="109">
        <v>31155</v>
      </c>
      <c r="D14" s="109" t="s">
        <v>16</v>
      </c>
      <c r="E14" s="109">
        <v>1</v>
      </c>
      <c r="F14" s="109">
        <v>5.2</v>
      </c>
      <c r="G14" s="109">
        <v>9</v>
      </c>
      <c r="H14" s="109">
        <v>0</v>
      </c>
      <c r="I14" s="109">
        <v>0</v>
      </c>
      <c r="J14" s="109">
        <v>0</v>
      </c>
      <c r="K14" s="109">
        <v>0</v>
      </c>
      <c r="L14" s="147">
        <v>100</v>
      </c>
      <c r="M14" s="61">
        <v>7.6</v>
      </c>
      <c r="N14" s="30">
        <v>1</v>
      </c>
      <c r="O14" s="50">
        <f t="shared" si="0"/>
        <v>4.3930635838150289</v>
      </c>
      <c r="P14" s="50">
        <v>7.6</v>
      </c>
      <c r="Q14" s="108"/>
      <c r="R14" s="9"/>
      <c r="S14" s="108"/>
    </row>
    <row r="15" spans="1:19" ht="17.25" customHeight="1">
      <c r="A15" s="109" t="s">
        <v>241</v>
      </c>
      <c r="B15" s="109" t="s">
        <v>242</v>
      </c>
      <c r="C15" s="109">
        <v>31155</v>
      </c>
      <c r="D15" s="109" t="s">
        <v>16</v>
      </c>
      <c r="E15" s="109">
        <v>1</v>
      </c>
      <c r="F15" s="109">
        <v>5.2</v>
      </c>
      <c r="G15" s="109">
        <v>9</v>
      </c>
      <c r="H15" s="109">
        <v>0</v>
      </c>
      <c r="I15" s="109">
        <v>0</v>
      </c>
      <c r="J15" s="109">
        <v>0</v>
      </c>
      <c r="K15" s="109">
        <v>0</v>
      </c>
      <c r="L15" s="147">
        <v>100</v>
      </c>
      <c r="M15" s="61">
        <v>8.6</v>
      </c>
      <c r="N15" s="30">
        <v>1</v>
      </c>
      <c r="O15" s="50">
        <f t="shared" si="0"/>
        <v>4.9710982658959537</v>
      </c>
      <c r="P15" s="30">
        <v>8.6</v>
      </c>
      <c r="Q15" s="108"/>
      <c r="R15" s="9"/>
      <c r="S15" s="108"/>
    </row>
    <row r="16" spans="1:19" ht="40.5">
      <c r="A16" s="109" t="s">
        <v>243</v>
      </c>
      <c r="B16" s="109" t="s">
        <v>244</v>
      </c>
      <c r="C16" s="109">
        <v>31155</v>
      </c>
      <c r="D16" s="109" t="s">
        <v>16</v>
      </c>
      <c r="E16" s="109">
        <v>1</v>
      </c>
      <c r="F16" s="109">
        <v>5.2</v>
      </c>
      <c r="G16" s="109">
        <v>9</v>
      </c>
      <c r="H16" s="109">
        <v>0</v>
      </c>
      <c r="I16" s="109">
        <v>0</v>
      </c>
      <c r="J16" s="109">
        <v>0</v>
      </c>
      <c r="K16" s="109">
        <v>0</v>
      </c>
      <c r="L16" s="147">
        <v>100</v>
      </c>
      <c r="M16" s="109">
        <v>8.0299999999999994</v>
      </c>
      <c r="N16" s="30">
        <v>1</v>
      </c>
      <c r="O16" s="50">
        <f t="shared" si="0"/>
        <v>4.6416184971098264</v>
      </c>
      <c r="P16" s="30">
        <v>8.0299999999999994</v>
      </c>
      <c r="Q16" s="108"/>
      <c r="R16" s="9"/>
      <c r="S16" s="108"/>
    </row>
    <row r="17" spans="1:20" ht="40.5">
      <c r="A17" s="109" t="s">
        <v>245</v>
      </c>
      <c r="B17" s="109" t="s">
        <v>246</v>
      </c>
      <c r="C17" s="109">
        <v>31155</v>
      </c>
      <c r="D17" s="109" t="s">
        <v>16</v>
      </c>
      <c r="E17" s="109">
        <v>1</v>
      </c>
      <c r="F17" s="109">
        <v>4.62</v>
      </c>
      <c r="G17" s="109">
        <v>8</v>
      </c>
      <c r="H17" s="109">
        <v>0</v>
      </c>
      <c r="I17" s="109">
        <v>0</v>
      </c>
      <c r="J17" s="109">
        <v>0</v>
      </c>
      <c r="K17" s="109">
        <v>0</v>
      </c>
      <c r="L17" s="147">
        <v>100</v>
      </c>
      <c r="M17" s="109">
        <v>6.98</v>
      </c>
      <c r="N17" s="30">
        <v>1</v>
      </c>
      <c r="O17" s="50">
        <f t="shared" si="0"/>
        <v>3.7803468208092488</v>
      </c>
      <c r="P17" s="30">
        <v>6.54</v>
      </c>
      <c r="Q17" s="108"/>
      <c r="R17" s="9"/>
      <c r="S17" s="108"/>
    </row>
    <row r="18" spans="1:20" ht="40.5">
      <c r="A18" s="109" t="s">
        <v>247</v>
      </c>
      <c r="B18" s="109" t="s">
        <v>248</v>
      </c>
      <c r="C18" s="109">
        <v>31155</v>
      </c>
      <c r="D18" s="109" t="s">
        <v>15</v>
      </c>
      <c r="E18" s="109">
        <v>1</v>
      </c>
      <c r="F18" s="109">
        <v>4.62</v>
      </c>
      <c r="G18" s="109">
        <v>8</v>
      </c>
      <c r="H18" s="109">
        <v>0</v>
      </c>
      <c r="I18" s="109">
        <v>0</v>
      </c>
      <c r="J18" s="109">
        <v>0</v>
      </c>
      <c r="K18" s="109">
        <v>0</v>
      </c>
      <c r="L18" s="147">
        <v>100</v>
      </c>
      <c r="M18" s="109">
        <v>7.25</v>
      </c>
      <c r="N18" s="30">
        <v>1</v>
      </c>
      <c r="O18" s="50">
        <f t="shared" si="0"/>
        <v>4.1907514450867049</v>
      </c>
      <c r="P18" s="30">
        <v>7.25</v>
      </c>
      <c r="Q18" s="108"/>
      <c r="R18" s="9"/>
      <c r="S18" s="108"/>
    </row>
    <row r="19" spans="1:20" ht="40.5">
      <c r="A19" s="109" t="s">
        <v>249</v>
      </c>
      <c r="B19" s="109" t="s">
        <v>250</v>
      </c>
      <c r="C19" s="109"/>
      <c r="D19" s="109"/>
      <c r="E19" s="109"/>
      <c r="F19" s="109"/>
      <c r="G19" s="109"/>
      <c r="H19" s="108"/>
      <c r="I19" s="9"/>
      <c r="J19" s="9"/>
      <c r="K19" s="10"/>
      <c r="L19" s="147">
        <v>100</v>
      </c>
      <c r="M19" s="10"/>
      <c r="N19" s="10"/>
      <c r="O19" s="50">
        <f t="shared" si="0"/>
        <v>0</v>
      </c>
      <c r="P19" s="9"/>
      <c r="Q19" s="108"/>
      <c r="R19" s="9"/>
      <c r="S19" s="108"/>
    </row>
    <row r="20" spans="1:20" ht="40.5">
      <c r="A20" s="109" t="s">
        <v>251</v>
      </c>
      <c r="B20" s="109" t="s">
        <v>252</v>
      </c>
      <c r="C20" s="109">
        <v>31155</v>
      </c>
      <c r="D20" s="109" t="s">
        <v>16</v>
      </c>
      <c r="E20" s="109">
        <v>1</v>
      </c>
      <c r="F20" s="109">
        <v>4.62</v>
      </c>
      <c r="G20" s="109">
        <v>8</v>
      </c>
      <c r="H20" s="109">
        <v>0</v>
      </c>
      <c r="I20" s="109">
        <v>0</v>
      </c>
      <c r="J20" s="109">
        <v>0</v>
      </c>
      <c r="K20" s="109">
        <v>0</v>
      </c>
      <c r="L20" s="147">
        <v>100</v>
      </c>
      <c r="M20" s="109">
        <v>0</v>
      </c>
      <c r="N20" s="30">
        <v>1</v>
      </c>
      <c r="O20" s="50">
        <f t="shared" si="0"/>
        <v>0</v>
      </c>
      <c r="P20" s="30">
        <v>0</v>
      </c>
      <c r="Q20" s="108"/>
      <c r="R20" s="9"/>
      <c r="S20" s="108"/>
    </row>
    <row r="21" spans="1:20" ht="40.5">
      <c r="A21" s="109" t="s">
        <v>253</v>
      </c>
      <c r="B21" s="109" t="s">
        <v>254</v>
      </c>
      <c r="C21" s="109">
        <v>31155</v>
      </c>
      <c r="D21" s="109" t="s">
        <v>153</v>
      </c>
      <c r="E21" s="109">
        <v>1</v>
      </c>
      <c r="F21" s="109">
        <v>5.2</v>
      </c>
      <c r="G21" s="109">
        <v>9</v>
      </c>
      <c r="H21" s="109">
        <v>0</v>
      </c>
      <c r="I21" s="109">
        <v>0</v>
      </c>
      <c r="J21" s="109">
        <v>0</v>
      </c>
      <c r="K21" s="109">
        <v>0</v>
      </c>
      <c r="L21" s="147">
        <v>100</v>
      </c>
      <c r="M21" s="109">
        <v>7.38</v>
      </c>
      <c r="N21" s="30">
        <v>1</v>
      </c>
      <c r="O21" s="50">
        <f t="shared" si="0"/>
        <v>4.2658959537572256</v>
      </c>
      <c r="P21" s="30">
        <v>7.38</v>
      </c>
      <c r="Q21" s="108"/>
      <c r="R21" s="9"/>
      <c r="S21" s="108"/>
    </row>
    <row r="22" spans="1:20" ht="21.5">
      <c r="A22" s="109">
        <v>2</v>
      </c>
      <c r="B22" s="109" t="s">
        <v>250</v>
      </c>
      <c r="C22" s="109"/>
      <c r="D22" s="109"/>
      <c r="E22" s="109"/>
      <c r="F22" s="109"/>
      <c r="G22" s="109"/>
      <c r="H22" s="108"/>
      <c r="I22" s="9"/>
      <c r="J22" s="9"/>
      <c r="K22" s="10"/>
      <c r="L22" s="147">
        <v>100</v>
      </c>
      <c r="M22" s="10"/>
      <c r="N22" s="10"/>
      <c r="O22" s="50">
        <f t="shared" si="0"/>
        <v>0</v>
      </c>
      <c r="P22" s="9"/>
      <c r="Q22" s="108"/>
      <c r="R22" s="9"/>
      <c r="S22" s="108"/>
    </row>
    <row r="23" spans="1:20" ht="40.5">
      <c r="A23" s="109" t="s">
        <v>255</v>
      </c>
      <c r="B23" s="109" t="s">
        <v>256</v>
      </c>
      <c r="C23" s="109">
        <v>31155</v>
      </c>
      <c r="D23" s="109" t="s">
        <v>15</v>
      </c>
      <c r="E23" s="109">
        <v>1</v>
      </c>
      <c r="F23" s="109">
        <v>4.62</v>
      </c>
      <c r="G23" s="109">
        <v>8</v>
      </c>
      <c r="H23" s="109">
        <v>0</v>
      </c>
      <c r="I23" s="109">
        <v>0</v>
      </c>
      <c r="J23" s="109">
        <v>0</v>
      </c>
      <c r="K23" s="109">
        <v>0</v>
      </c>
      <c r="L23" s="147">
        <v>100</v>
      </c>
      <c r="M23" s="109">
        <v>7.68</v>
      </c>
      <c r="N23" s="30">
        <v>1</v>
      </c>
      <c r="O23" s="50">
        <f t="shared" si="0"/>
        <v>4.4393063583815024</v>
      </c>
      <c r="P23" s="30">
        <v>7.68</v>
      </c>
      <c r="Q23" s="108"/>
      <c r="R23" s="9"/>
      <c r="S23" s="108"/>
    </row>
    <row r="24" spans="1:20" ht="40.5">
      <c r="A24" s="109" t="s">
        <v>257</v>
      </c>
      <c r="B24" s="109" t="s">
        <v>258</v>
      </c>
      <c r="C24" s="109">
        <v>31155</v>
      </c>
      <c r="D24" s="109" t="s">
        <v>15</v>
      </c>
      <c r="E24" s="109">
        <v>1</v>
      </c>
      <c r="F24" s="109">
        <v>5.2</v>
      </c>
      <c r="G24" s="109">
        <v>9</v>
      </c>
      <c r="H24" s="109">
        <v>0</v>
      </c>
      <c r="I24" s="109">
        <v>0</v>
      </c>
      <c r="J24" s="109">
        <v>0</v>
      </c>
      <c r="K24" s="109">
        <v>0</v>
      </c>
      <c r="L24" s="147">
        <v>100</v>
      </c>
      <c r="M24" s="109">
        <v>8.83</v>
      </c>
      <c r="N24" s="30">
        <v>1</v>
      </c>
      <c r="O24" s="50">
        <f t="shared" si="0"/>
        <v>5.104046242774567</v>
      </c>
      <c r="P24" s="30">
        <v>8.83</v>
      </c>
      <c r="Q24" s="108"/>
      <c r="R24" s="9"/>
      <c r="S24" s="108"/>
    </row>
    <row r="25" spans="1:20" ht="27.75" customHeight="1">
      <c r="A25" s="109" t="s">
        <v>259</v>
      </c>
      <c r="B25" s="109" t="s">
        <v>260</v>
      </c>
      <c r="C25" s="109">
        <v>31155</v>
      </c>
      <c r="D25" s="109" t="s">
        <v>15</v>
      </c>
      <c r="E25" s="109">
        <v>1</v>
      </c>
      <c r="F25" s="109">
        <v>4.62</v>
      </c>
      <c r="G25" s="109">
        <v>8</v>
      </c>
      <c r="H25" s="109">
        <v>0</v>
      </c>
      <c r="I25" s="109">
        <v>0</v>
      </c>
      <c r="J25" s="109">
        <v>0</v>
      </c>
      <c r="K25" s="109">
        <v>0</v>
      </c>
      <c r="L25" s="147">
        <v>100</v>
      </c>
      <c r="M25" s="109">
        <v>7.53</v>
      </c>
      <c r="N25" s="30">
        <v>1</v>
      </c>
      <c r="O25" s="50">
        <f t="shared" si="0"/>
        <v>4.3526011560693645</v>
      </c>
      <c r="P25" s="30">
        <v>7.53</v>
      </c>
      <c r="Q25" s="67"/>
      <c r="R25" s="67"/>
      <c r="S25" s="67"/>
    </row>
    <row r="26" spans="1:20" ht="40.5">
      <c r="A26" s="109" t="s">
        <v>261</v>
      </c>
      <c r="B26" s="109" t="s">
        <v>262</v>
      </c>
      <c r="C26" s="109">
        <v>31155</v>
      </c>
      <c r="D26" s="109" t="s">
        <v>16</v>
      </c>
      <c r="E26" s="109">
        <v>1</v>
      </c>
      <c r="F26" s="109">
        <v>4.05</v>
      </c>
      <c r="G26" s="109">
        <v>7</v>
      </c>
      <c r="H26" s="109">
        <v>0</v>
      </c>
      <c r="I26" s="109">
        <v>0</v>
      </c>
      <c r="J26" s="109">
        <v>0</v>
      </c>
      <c r="K26" s="109">
        <v>0</v>
      </c>
      <c r="L26" s="147">
        <v>100</v>
      </c>
      <c r="M26" s="109">
        <v>6.23</v>
      </c>
      <c r="N26" s="30">
        <v>1</v>
      </c>
      <c r="O26" s="50">
        <f t="shared" si="0"/>
        <v>3.601156069364162</v>
      </c>
      <c r="P26" s="30">
        <v>6.23</v>
      </c>
      <c r="Q26" s="66"/>
      <c r="R26" s="64"/>
      <c r="S26" s="66"/>
      <c r="T26" s="63"/>
    </row>
    <row r="27" spans="1:20" ht="40.5">
      <c r="A27" s="109" t="s">
        <v>263</v>
      </c>
      <c r="B27" s="109" t="s">
        <v>264</v>
      </c>
      <c r="C27" s="109">
        <v>31155</v>
      </c>
      <c r="D27" s="109" t="s">
        <v>16</v>
      </c>
      <c r="E27" s="109">
        <v>1</v>
      </c>
      <c r="F27" s="109">
        <v>4.05</v>
      </c>
      <c r="G27" s="109">
        <v>7</v>
      </c>
      <c r="H27" s="109">
        <v>0</v>
      </c>
      <c r="I27" s="109">
        <v>0</v>
      </c>
      <c r="J27" s="109">
        <v>0</v>
      </c>
      <c r="K27" s="22"/>
      <c r="L27" s="147">
        <v>100</v>
      </c>
      <c r="M27" s="109">
        <v>6.29</v>
      </c>
      <c r="N27" s="30">
        <v>1</v>
      </c>
      <c r="O27" s="50">
        <f t="shared" si="0"/>
        <v>3.6358381502890178</v>
      </c>
      <c r="P27" s="30">
        <v>6.29</v>
      </c>
      <c r="Q27" s="124"/>
      <c r="R27" s="124"/>
      <c r="S27" s="124"/>
      <c r="T27" s="63"/>
    </row>
    <row r="28" spans="1:20" ht="21.5">
      <c r="A28" s="418" t="s">
        <v>265</v>
      </c>
      <c r="B28" s="418"/>
      <c r="C28" s="418"/>
      <c r="D28" s="418"/>
      <c r="E28" s="60">
        <v>20</v>
      </c>
      <c r="F28" s="109">
        <v>99.94</v>
      </c>
      <c r="G28" s="109">
        <v>173</v>
      </c>
      <c r="H28" s="109">
        <v>0</v>
      </c>
      <c r="I28" s="109">
        <v>0</v>
      </c>
      <c r="J28" s="22">
        <f>SUM(J6:J27)</f>
        <v>0</v>
      </c>
      <c r="K28" s="65"/>
      <c r="L28" s="147">
        <v>100</v>
      </c>
      <c r="M28" s="65">
        <f>SUM(M6:M27)</f>
        <v>121.01</v>
      </c>
      <c r="N28" s="30">
        <f>SUM(N6:N26)</f>
        <v>19</v>
      </c>
      <c r="O28" s="50">
        <f t="shared" si="0"/>
        <v>82.080924855491332</v>
      </c>
      <c r="P28" s="30">
        <v>142</v>
      </c>
      <c r="Q28" s="22"/>
      <c r="R28" s="22"/>
      <c r="S28" s="22"/>
    </row>
    <row r="29" spans="1:20" ht="36.75" customHeight="1">
      <c r="A29" s="426" t="s">
        <v>266</v>
      </c>
      <c r="B29" s="426"/>
      <c r="C29" s="426"/>
      <c r="D29" s="426"/>
      <c r="E29" s="60">
        <v>20</v>
      </c>
      <c r="F29" s="109">
        <v>99.94</v>
      </c>
      <c r="G29" s="109">
        <v>173</v>
      </c>
      <c r="H29" s="109">
        <v>0</v>
      </c>
      <c r="I29" s="109">
        <v>0</v>
      </c>
      <c r="J29" s="22">
        <f>SUM(J7:J28)</f>
        <v>0</v>
      </c>
      <c r="K29" s="109">
        <v>0</v>
      </c>
      <c r="L29" s="147">
        <v>100</v>
      </c>
      <c r="M29" s="68">
        <v>121</v>
      </c>
      <c r="N29" s="30">
        <v>20</v>
      </c>
      <c r="O29" s="50">
        <f t="shared" si="0"/>
        <v>82.080924855491332</v>
      </c>
      <c r="P29" s="30">
        <v>142</v>
      </c>
      <c r="Q29" s="65"/>
      <c r="R29" s="65"/>
      <c r="S29" s="65"/>
    </row>
    <row r="30" spans="1:20">
      <c r="A30" s="22"/>
      <c r="B30" s="22"/>
      <c r="C30" s="22"/>
      <c r="D30" s="22"/>
      <c r="E30" s="22"/>
      <c r="F30" s="22"/>
      <c r="G30" s="22"/>
      <c r="H30" s="22"/>
      <c r="I30" s="22"/>
      <c r="J30" s="22"/>
      <c r="K30" s="22"/>
      <c r="L30" s="22"/>
      <c r="M30" s="22"/>
      <c r="N30" s="22"/>
      <c r="O30" s="22"/>
      <c r="P30" s="22"/>
      <c r="Q30" s="22"/>
      <c r="R30" s="22"/>
      <c r="S30" s="22"/>
    </row>
    <row r="31" spans="1:20" ht="17">
      <c r="B31" s="126" t="s">
        <v>546</v>
      </c>
      <c r="C31" s="127">
        <v>100</v>
      </c>
      <c r="D31" s="128"/>
      <c r="E31" s="128"/>
      <c r="F31" s="128"/>
      <c r="G31" s="63"/>
      <c r="H31" s="63"/>
      <c r="I31" s="63"/>
      <c r="J31" s="63"/>
      <c r="K31" s="421" t="s">
        <v>547</v>
      </c>
      <c r="L31" s="421"/>
      <c r="M31" s="421"/>
      <c r="N31" s="421"/>
      <c r="O31" s="125"/>
    </row>
    <row r="32" spans="1:20" ht="17">
      <c r="B32" s="126" t="s">
        <v>38</v>
      </c>
      <c r="C32" s="127">
        <v>82.08</v>
      </c>
      <c r="D32" s="128"/>
      <c r="E32" s="128"/>
      <c r="F32" s="128"/>
      <c r="G32" s="63"/>
      <c r="H32" s="63"/>
      <c r="I32" s="63"/>
      <c r="J32" s="63"/>
      <c r="K32" s="421" t="s">
        <v>551</v>
      </c>
      <c r="L32" s="421"/>
      <c r="M32" s="421"/>
      <c r="N32" s="421"/>
      <c r="O32" s="130"/>
    </row>
  </sheetData>
  <mergeCells count="16">
    <mergeCell ref="A5:B5"/>
    <mergeCell ref="K31:N31"/>
    <mergeCell ref="K32:N32"/>
    <mergeCell ref="A28:D28"/>
    <mergeCell ref="A29:D29"/>
    <mergeCell ref="A1:S1"/>
    <mergeCell ref="A2:A3"/>
    <mergeCell ref="B2:B3"/>
    <mergeCell ref="C2:C3"/>
    <mergeCell ref="D2:D3"/>
    <mergeCell ref="E2:G2"/>
    <mergeCell ref="H2:J2"/>
    <mergeCell ref="K2:M2"/>
    <mergeCell ref="N2:P2"/>
    <mergeCell ref="Q2:R2"/>
    <mergeCell ref="S2:S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110" zoomScaleNormal="110" workbookViewId="0">
      <selection sqref="A1:G1"/>
    </sheetView>
  </sheetViews>
  <sheetFormatPr defaultRowHeight="14.5"/>
  <cols>
    <col min="2" max="2" width="19.54296875" customWidth="1"/>
    <col min="3" max="4" width="21.90625" customWidth="1"/>
    <col min="5" max="5" width="25" customWidth="1"/>
    <col min="6" max="6" width="17.08984375" customWidth="1"/>
    <col min="7" max="7" width="26.81640625" customWidth="1"/>
  </cols>
  <sheetData>
    <row r="1" spans="1:7" ht="21.5">
      <c r="A1" s="349" t="s">
        <v>1135</v>
      </c>
      <c r="B1" s="349"/>
      <c r="C1" s="349"/>
      <c r="D1" s="349"/>
      <c r="E1" s="349"/>
      <c r="F1" s="349"/>
      <c r="G1" s="349"/>
    </row>
    <row r="2" spans="1:7" ht="21.5">
      <c r="A2" s="277" t="s">
        <v>1136</v>
      </c>
      <c r="B2" s="277" t="s">
        <v>1137</v>
      </c>
      <c r="C2" s="277" t="s">
        <v>1138</v>
      </c>
      <c r="D2" s="277" t="s">
        <v>1139</v>
      </c>
      <c r="E2" s="277" t="s">
        <v>1140</v>
      </c>
      <c r="F2" s="277" t="s">
        <v>1141</v>
      </c>
      <c r="G2" s="277" t="s">
        <v>1142</v>
      </c>
    </row>
    <row r="3" spans="1:7" ht="21.5">
      <c r="A3" s="278" t="s">
        <v>85</v>
      </c>
      <c r="B3" s="279" t="s">
        <v>1143</v>
      </c>
      <c r="C3" s="279"/>
      <c r="D3" s="279"/>
      <c r="E3" s="279"/>
      <c r="F3" s="279"/>
      <c r="G3" s="280"/>
    </row>
    <row r="4" spans="1:7" ht="22" thickBot="1">
      <c r="A4" s="29">
        <v>1</v>
      </c>
      <c r="B4" s="281" t="s">
        <v>1144</v>
      </c>
      <c r="C4" s="281" t="s">
        <v>1145</v>
      </c>
      <c r="D4" s="281" t="s">
        <v>1146</v>
      </c>
      <c r="E4" s="281" t="s">
        <v>1147</v>
      </c>
      <c r="F4" s="282">
        <v>9858029628</v>
      </c>
      <c r="G4" s="283" t="s">
        <v>1148</v>
      </c>
    </row>
    <row r="5" spans="1:7" ht="22" thickBot="1">
      <c r="A5" s="29">
        <v>2</v>
      </c>
      <c r="B5" s="281" t="s">
        <v>1175</v>
      </c>
      <c r="C5" s="281" t="s">
        <v>1149</v>
      </c>
      <c r="D5" s="281" t="s">
        <v>1150</v>
      </c>
      <c r="E5" s="281" t="s">
        <v>1151</v>
      </c>
      <c r="F5" s="282">
        <v>9864744178</v>
      </c>
      <c r="G5" s="284"/>
    </row>
    <row r="6" spans="1:7" ht="22" thickBot="1">
      <c r="A6" s="29">
        <v>3</v>
      </c>
      <c r="B6" s="281" t="s">
        <v>1152</v>
      </c>
      <c r="C6" s="281" t="s">
        <v>1153</v>
      </c>
      <c r="D6" s="285" t="s">
        <v>1154</v>
      </c>
      <c r="E6" s="281" t="s">
        <v>1155</v>
      </c>
      <c r="F6" s="282">
        <v>9848303842</v>
      </c>
      <c r="G6" s="283" t="s">
        <v>1156</v>
      </c>
    </row>
    <row r="7" spans="1:7" ht="22" thickBot="1">
      <c r="A7" s="29">
        <v>4</v>
      </c>
      <c r="B7" s="281" t="s">
        <v>1157</v>
      </c>
      <c r="C7" s="281" t="s">
        <v>1153</v>
      </c>
      <c r="D7" s="285" t="s">
        <v>1158</v>
      </c>
      <c r="E7" s="281" t="s">
        <v>1159</v>
      </c>
      <c r="F7" s="282">
        <v>9866210447</v>
      </c>
      <c r="G7" s="283" t="s">
        <v>1160</v>
      </c>
    </row>
    <row r="8" spans="1:7" ht="22" thickBot="1">
      <c r="A8" s="29">
        <v>5</v>
      </c>
      <c r="B8" s="281" t="s">
        <v>1161</v>
      </c>
      <c r="C8" s="281" t="s">
        <v>1162</v>
      </c>
      <c r="D8" s="285" t="s">
        <v>1163</v>
      </c>
      <c r="E8" s="281" t="s">
        <v>1164</v>
      </c>
      <c r="F8" s="282">
        <v>9857852491</v>
      </c>
      <c r="G8" s="286"/>
    </row>
    <row r="9" spans="1:7" ht="22" thickBot="1">
      <c r="A9" s="29">
        <v>6</v>
      </c>
      <c r="B9" s="281" t="s">
        <v>1165</v>
      </c>
      <c r="C9" s="281" t="s">
        <v>1162</v>
      </c>
      <c r="D9" s="281" t="s">
        <v>1150</v>
      </c>
      <c r="E9" s="281" t="s">
        <v>1166</v>
      </c>
      <c r="F9" s="282">
        <v>9865918213</v>
      </c>
      <c r="G9" s="286"/>
    </row>
    <row r="10" spans="1:7" ht="22" thickBot="1">
      <c r="A10" s="29">
        <v>7</v>
      </c>
      <c r="B10" s="281" t="s">
        <v>1167</v>
      </c>
      <c r="C10" s="281" t="s">
        <v>1162</v>
      </c>
      <c r="D10" s="281" t="s">
        <v>1168</v>
      </c>
      <c r="E10" s="281" t="s">
        <v>1169</v>
      </c>
      <c r="F10" s="282">
        <v>9863466641</v>
      </c>
      <c r="G10" s="287"/>
    </row>
    <row r="11" spans="1:7" ht="22" thickBot="1">
      <c r="A11" s="29">
        <v>8</v>
      </c>
      <c r="B11" s="281" t="s">
        <v>1170</v>
      </c>
      <c r="C11" s="281" t="s">
        <v>1171</v>
      </c>
      <c r="D11" s="281" t="s">
        <v>1172</v>
      </c>
      <c r="E11" s="281" t="s">
        <v>1173</v>
      </c>
      <c r="F11" s="282">
        <v>9848324786</v>
      </c>
      <c r="G11" s="281"/>
    </row>
    <row r="12" spans="1:7" ht="22" thickBot="1">
      <c r="A12" s="29">
        <v>9</v>
      </c>
      <c r="B12" s="281" t="s">
        <v>1174</v>
      </c>
      <c r="C12" s="281" t="s">
        <v>1171</v>
      </c>
      <c r="D12" s="281" t="s">
        <v>1172</v>
      </c>
      <c r="E12" s="281" t="s">
        <v>664</v>
      </c>
      <c r="F12" s="281"/>
      <c r="G12" s="281"/>
    </row>
  </sheetData>
  <mergeCells count="1">
    <mergeCell ref="A1:G1"/>
  </mergeCells>
  <hyperlinks>
    <hyperlink ref="G6" r:id="rId1"/>
    <hyperlink ref="G7" r:id="rId2"/>
    <hyperlink ref="G4" r:id="rId3"/>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workbookViewId="0">
      <selection sqref="A1:R1"/>
    </sheetView>
  </sheetViews>
  <sheetFormatPr defaultRowHeight="14.5"/>
  <cols>
    <col min="1" max="1" width="6.81640625" customWidth="1"/>
    <col min="2" max="2" width="19.54296875" customWidth="1"/>
    <col min="3" max="3" width="8.1796875" customWidth="1"/>
    <col min="4" max="4" width="9.26953125" customWidth="1"/>
    <col min="5" max="5" width="9.7265625" customWidth="1"/>
    <col min="6" max="6" width="10.26953125" customWidth="1"/>
    <col min="7" max="7" width="8.26953125" customWidth="1"/>
    <col min="8" max="8" width="15.81640625" customWidth="1"/>
    <col min="9" max="9" width="16" customWidth="1"/>
    <col min="12" max="12" width="12" customWidth="1"/>
    <col min="13" max="13" width="11.81640625" customWidth="1"/>
  </cols>
  <sheetData>
    <row r="1" spans="1:18" ht="20" customHeight="1">
      <c r="A1" s="423" t="s">
        <v>572</v>
      </c>
      <c r="B1" s="423"/>
      <c r="C1" s="423"/>
      <c r="D1" s="423"/>
      <c r="E1" s="423"/>
      <c r="F1" s="423"/>
      <c r="G1" s="423"/>
      <c r="H1" s="423"/>
      <c r="I1" s="423"/>
      <c r="J1" s="423"/>
      <c r="K1" s="423"/>
      <c r="L1" s="423"/>
      <c r="M1" s="423"/>
      <c r="N1" s="423"/>
      <c r="O1" s="423"/>
      <c r="P1" s="423"/>
      <c r="Q1" s="423"/>
      <c r="R1" s="423"/>
    </row>
    <row r="2" spans="1:18" ht="20" customHeight="1">
      <c r="A2" s="423" t="s">
        <v>570</v>
      </c>
      <c r="B2" s="423"/>
      <c r="C2" s="423"/>
      <c r="D2" s="423"/>
      <c r="E2" s="423"/>
      <c r="F2" s="423"/>
      <c r="G2" s="423"/>
      <c r="H2" s="423"/>
      <c r="I2" s="423"/>
      <c r="J2" s="423"/>
      <c r="K2" s="423"/>
      <c r="L2" s="423"/>
      <c r="M2" s="423"/>
      <c r="N2" s="423"/>
      <c r="O2" s="423"/>
      <c r="P2" s="423"/>
      <c r="Q2" s="423"/>
      <c r="R2" s="423"/>
    </row>
    <row r="3" spans="1:18" ht="20">
      <c r="A3" s="34" t="s">
        <v>89</v>
      </c>
      <c r="B3" s="35" t="s">
        <v>90</v>
      </c>
      <c r="C3" s="34"/>
      <c r="D3" s="34"/>
      <c r="E3" s="34"/>
      <c r="F3" s="34"/>
      <c r="G3" s="34"/>
    </row>
    <row r="4" spans="1:18" ht="109.15" customHeight="1">
      <c r="A4" s="36" t="s">
        <v>80</v>
      </c>
      <c r="B4" s="36" t="s">
        <v>91</v>
      </c>
      <c r="C4" s="36" t="s">
        <v>92</v>
      </c>
      <c r="D4" s="36" t="s">
        <v>93</v>
      </c>
      <c r="E4" s="36" t="s">
        <v>94</v>
      </c>
      <c r="F4" s="36" t="s">
        <v>95</v>
      </c>
      <c r="G4" s="36" t="s">
        <v>96</v>
      </c>
      <c r="H4" s="28" t="s">
        <v>55</v>
      </c>
      <c r="I4" s="20" t="s">
        <v>56</v>
      </c>
      <c r="J4" s="28" t="s">
        <v>57</v>
      </c>
      <c r="K4" s="28" t="s">
        <v>58</v>
      </c>
      <c r="L4" s="28" t="s">
        <v>62</v>
      </c>
      <c r="M4" s="28" t="s">
        <v>69</v>
      </c>
      <c r="N4" s="28" t="s">
        <v>70</v>
      </c>
      <c r="O4" s="28" t="s">
        <v>66</v>
      </c>
      <c r="P4" s="28" t="s">
        <v>59</v>
      </c>
      <c r="Q4" s="28" t="s">
        <v>87</v>
      </c>
      <c r="R4" s="28" t="s">
        <v>88</v>
      </c>
    </row>
    <row r="5" spans="1:18" ht="288.5">
      <c r="A5" s="84">
        <v>1</v>
      </c>
      <c r="B5" s="85" t="s">
        <v>224</v>
      </c>
      <c r="C5" s="86">
        <v>2.6</v>
      </c>
      <c r="D5" s="86"/>
      <c r="E5" s="38"/>
      <c r="F5" s="86">
        <v>2.6</v>
      </c>
      <c r="G5" s="38"/>
      <c r="H5" s="87" t="s">
        <v>399</v>
      </c>
      <c r="I5" s="88">
        <v>9769985175</v>
      </c>
      <c r="J5" s="88">
        <v>800</v>
      </c>
      <c r="K5" s="89"/>
      <c r="L5" s="89"/>
      <c r="M5" s="90"/>
      <c r="N5" s="90"/>
      <c r="O5" s="91" t="s">
        <v>400</v>
      </c>
      <c r="P5" s="91" t="s">
        <v>401</v>
      </c>
      <c r="Q5" s="92">
        <v>30</v>
      </c>
      <c r="R5" s="92">
        <v>10</v>
      </c>
    </row>
    <row r="6" spans="1:18" ht="256.5">
      <c r="A6" s="84">
        <v>2</v>
      </c>
      <c r="B6" s="85" t="s">
        <v>228</v>
      </c>
      <c r="C6" s="93">
        <v>1</v>
      </c>
      <c r="D6" s="85"/>
      <c r="E6" s="39"/>
      <c r="F6" s="93">
        <v>1</v>
      </c>
      <c r="G6" s="39"/>
      <c r="H6" s="89" t="s">
        <v>402</v>
      </c>
      <c r="I6" s="88">
        <v>9847838495</v>
      </c>
      <c r="J6" s="88">
        <v>800</v>
      </c>
      <c r="K6" s="89"/>
      <c r="L6" s="89"/>
      <c r="M6" s="90"/>
      <c r="N6" s="90"/>
      <c r="O6" s="91" t="s">
        <v>403</v>
      </c>
      <c r="P6" s="91" t="s">
        <v>401</v>
      </c>
      <c r="Q6" s="90">
        <v>22</v>
      </c>
      <c r="R6" s="90"/>
    </row>
    <row r="7" spans="1:18" ht="52.5">
      <c r="A7" s="84">
        <v>3</v>
      </c>
      <c r="B7" s="85" t="s">
        <v>230</v>
      </c>
      <c r="C7" s="85"/>
      <c r="D7" s="85"/>
      <c r="E7" s="38"/>
      <c r="F7" s="38"/>
      <c r="G7" s="38"/>
      <c r="H7" s="89"/>
      <c r="I7" s="89"/>
      <c r="J7" s="89"/>
      <c r="K7" s="89"/>
      <c r="L7" s="89"/>
      <c r="M7" s="90"/>
      <c r="N7" s="90"/>
      <c r="O7" s="91" t="s">
        <v>404</v>
      </c>
      <c r="P7" s="90"/>
      <c r="Q7" s="90"/>
      <c r="R7" s="90"/>
    </row>
    <row r="8" spans="1:18" ht="272.5">
      <c r="A8" s="84">
        <v>4</v>
      </c>
      <c r="B8" s="85" t="s">
        <v>232</v>
      </c>
      <c r="C8" s="94">
        <v>1.5</v>
      </c>
      <c r="D8" s="85"/>
      <c r="E8" s="38"/>
      <c r="F8" s="94">
        <v>1.5</v>
      </c>
      <c r="G8" s="38"/>
      <c r="H8" s="89" t="s">
        <v>405</v>
      </c>
      <c r="I8" s="88">
        <v>9768254150</v>
      </c>
      <c r="J8" s="88">
        <v>900</v>
      </c>
      <c r="K8" s="89"/>
      <c r="L8" s="89"/>
      <c r="M8" s="90"/>
      <c r="N8" s="90"/>
      <c r="O8" s="91" t="s">
        <v>406</v>
      </c>
      <c r="P8" s="91" t="s">
        <v>401</v>
      </c>
      <c r="Q8" s="92">
        <v>26</v>
      </c>
      <c r="R8" s="90"/>
    </row>
    <row r="9" spans="1:18" ht="288.5">
      <c r="A9" s="84">
        <v>5</v>
      </c>
      <c r="B9" s="85" t="s">
        <v>234</v>
      </c>
      <c r="C9" s="94">
        <v>1.3</v>
      </c>
      <c r="D9" s="85"/>
      <c r="E9" s="38"/>
      <c r="F9" s="94">
        <v>1.3</v>
      </c>
      <c r="G9" s="38"/>
      <c r="H9" s="89" t="s">
        <v>407</v>
      </c>
      <c r="I9" s="88">
        <v>9867761693</v>
      </c>
      <c r="J9" s="88">
        <v>800</v>
      </c>
      <c r="K9" s="89"/>
      <c r="L9" s="88">
        <v>175</v>
      </c>
      <c r="M9" s="90"/>
      <c r="N9" s="90"/>
      <c r="O9" s="91" t="s">
        <v>408</v>
      </c>
      <c r="P9" s="91" t="s">
        <v>401</v>
      </c>
      <c r="Q9" s="92">
        <v>30</v>
      </c>
      <c r="R9" s="90"/>
    </row>
    <row r="10" spans="1:18" ht="400.5">
      <c r="A10" s="84">
        <v>6</v>
      </c>
      <c r="B10" s="85" t="s">
        <v>236</v>
      </c>
      <c r="C10" s="94">
        <v>1.6</v>
      </c>
      <c r="D10" s="85"/>
      <c r="E10" s="38"/>
      <c r="F10" s="38"/>
      <c r="G10" s="38"/>
      <c r="H10" s="89" t="s">
        <v>409</v>
      </c>
      <c r="I10" s="88">
        <v>9849363207</v>
      </c>
      <c r="J10" s="88">
        <v>800</v>
      </c>
      <c r="K10" s="89"/>
      <c r="L10" s="89"/>
      <c r="M10" s="90"/>
      <c r="N10" s="90"/>
      <c r="O10" s="91" t="s">
        <v>410</v>
      </c>
      <c r="P10" s="91" t="s">
        <v>401</v>
      </c>
      <c r="Q10" s="90"/>
      <c r="R10" s="90"/>
    </row>
    <row r="11" spans="1:18" ht="304.5">
      <c r="A11" s="84">
        <v>7</v>
      </c>
      <c r="B11" s="85" t="s">
        <v>238</v>
      </c>
      <c r="C11" s="94">
        <v>2.2999999999999998</v>
      </c>
      <c r="D11" s="85"/>
      <c r="E11" s="38"/>
      <c r="F11" s="94">
        <v>2.2999999999999998</v>
      </c>
      <c r="G11" s="38"/>
      <c r="H11" s="89" t="s">
        <v>411</v>
      </c>
      <c r="I11" s="88">
        <v>9867733592</v>
      </c>
      <c r="J11" s="88">
        <v>900</v>
      </c>
      <c r="K11" s="89"/>
      <c r="L11" s="89"/>
      <c r="M11" s="90"/>
      <c r="N11" s="90"/>
      <c r="O11" s="91" t="s">
        <v>412</v>
      </c>
      <c r="P11" s="91" t="s">
        <v>401</v>
      </c>
      <c r="Q11" s="90">
        <v>64</v>
      </c>
      <c r="R11" s="90"/>
    </row>
    <row r="12" spans="1:18" ht="256.5">
      <c r="A12" s="84">
        <v>8</v>
      </c>
      <c r="B12" s="427" t="s">
        <v>413</v>
      </c>
      <c r="C12" s="428"/>
      <c r="D12" s="429"/>
      <c r="E12" s="38"/>
      <c r="F12" s="38"/>
      <c r="G12" s="38"/>
      <c r="H12" s="89" t="s">
        <v>414</v>
      </c>
      <c r="I12" s="89"/>
      <c r="J12" s="88">
        <v>900</v>
      </c>
      <c r="K12" s="89"/>
      <c r="L12" s="89"/>
      <c r="M12" s="90"/>
      <c r="N12" s="90"/>
      <c r="O12" s="91" t="s">
        <v>415</v>
      </c>
      <c r="P12" s="91" t="s">
        <v>401</v>
      </c>
      <c r="Q12" s="90"/>
      <c r="R12" s="90"/>
    </row>
    <row r="13" spans="1:18" ht="110.5" customHeight="1">
      <c r="A13" s="84">
        <v>9</v>
      </c>
      <c r="B13" s="85" t="s">
        <v>242</v>
      </c>
      <c r="C13" s="95">
        <v>2.5</v>
      </c>
      <c r="D13" s="85"/>
      <c r="E13" s="38"/>
      <c r="F13" s="95">
        <v>2.5</v>
      </c>
      <c r="G13" s="38"/>
      <c r="H13" s="89" t="s">
        <v>416</v>
      </c>
      <c r="I13" s="89"/>
      <c r="J13" s="88">
        <v>900</v>
      </c>
      <c r="K13" s="89"/>
      <c r="L13" s="89"/>
      <c r="M13" s="90"/>
      <c r="N13" s="90"/>
      <c r="O13" s="91" t="s">
        <v>417</v>
      </c>
      <c r="P13" s="91" t="s">
        <v>401</v>
      </c>
      <c r="Q13" s="92">
        <v>96</v>
      </c>
      <c r="R13" s="90"/>
    </row>
    <row r="14" spans="1:18" ht="368.5">
      <c r="A14" s="84">
        <v>10</v>
      </c>
      <c r="B14" s="85" t="s">
        <v>246</v>
      </c>
      <c r="C14" s="94">
        <v>2.5</v>
      </c>
      <c r="D14" s="85"/>
      <c r="E14" s="38"/>
      <c r="F14" s="95">
        <v>2.5</v>
      </c>
      <c r="G14" s="38"/>
      <c r="H14" s="89" t="s">
        <v>345</v>
      </c>
      <c r="I14" s="88">
        <v>9864340841</v>
      </c>
      <c r="J14" s="88">
        <v>800</v>
      </c>
      <c r="K14" s="89"/>
      <c r="L14" s="89"/>
      <c r="M14" s="90"/>
      <c r="N14" s="90"/>
      <c r="O14" s="91" t="s">
        <v>418</v>
      </c>
      <c r="P14" s="91" t="s">
        <v>401</v>
      </c>
      <c r="Q14" s="92">
        <v>64</v>
      </c>
      <c r="R14" s="90"/>
    </row>
    <row r="15" spans="1:18" ht="272.5">
      <c r="A15" s="84">
        <v>11</v>
      </c>
      <c r="B15" s="85" t="s">
        <v>244</v>
      </c>
      <c r="C15" s="95">
        <v>1.75</v>
      </c>
      <c r="D15" s="85"/>
      <c r="E15" s="38"/>
      <c r="F15" s="95">
        <v>1.75</v>
      </c>
      <c r="G15" s="38"/>
      <c r="H15" s="89" t="s">
        <v>419</v>
      </c>
      <c r="I15" s="88">
        <v>9843962132</v>
      </c>
      <c r="J15" s="88">
        <v>900</v>
      </c>
      <c r="K15" s="89"/>
      <c r="L15" s="89"/>
      <c r="M15" s="90"/>
      <c r="N15" s="90"/>
      <c r="O15" s="91" t="s">
        <v>420</v>
      </c>
      <c r="P15" s="91" t="s">
        <v>401</v>
      </c>
      <c r="Q15" s="92">
        <v>60</v>
      </c>
      <c r="R15" s="90"/>
    </row>
    <row r="16" spans="1:18" ht="288.5">
      <c r="A16" s="84">
        <v>12</v>
      </c>
      <c r="B16" s="85" t="s">
        <v>248</v>
      </c>
      <c r="C16" s="95">
        <v>1.4</v>
      </c>
      <c r="D16" s="85"/>
      <c r="E16" s="38"/>
      <c r="F16" s="95">
        <v>1.4</v>
      </c>
      <c r="G16" s="38"/>
      <c r="H16" s="89" t="s">
        <v>421</v>
      </c>
      <c r="I16" s="89"/>
      <c r="J16" s="88">
        <v>800</v>
      </c>
      <c r="K16" s="89"/>
      <c r="L16" s="89"/>
      <c r="M16" s="90"/>
      <c r="N16" s="90"/>
      <c r="O16" s="91" t="s">
        <v>422</v>
      </c>
      <c r="P16" s="91" t="s">
        <v>401</v>
      </c>
      <c r="Q16" s="90"/>
      <c r="R16" s="90"/>
    </row>
    <row r="17" spans="1:18" ht="52.5">
      <c r="A17" s="84"/>
      <c r="B17" s="85" t="s">
        <v>250</v>
      </c>
      <c r="C17" s="85"/>
      <c r="D17" s="85"/>
      <c r="E17" s="38"/>
      <c r="F17" s="96"/>
      <c r="G17" s="38"/>
      <c r="H17" s="89"/>
      <c r="I17" s="89"/>
      <c r="J17" s="89"/>
      <c r="K17" s="89"/>
      <c r="L17" s="89"/>
      <c r="M17" s="90"/>
      <c r="N17" s="90"/>
      <c r="O17" s="90"/>
      <c r="P17" s="90"/>
      <c r="Q17" s="90"/>
      <c r="R17" s="90"/>
    </row>
    <row r="18" spans="1:18" ht="52.5">
      <c r="A18" s="97">
        <v>13</v>
      </c>
      <c r="B18" s="85" t="s">
        <v>252</v>
      </c>
      <c r="C18" s="40"/>
      <c r="D18" s="36"/>
      <c r="E18" s="38"/>
      <c r="F18" s="96"/>
      <c r="G18" s="38"/>
      <c r="H18" s="89"/>
      <c r="I18" s="89"/>
      <c r="J18" s="89"/>
      <c r="K18" s="89"/>
      <c r="L18" s="89"/>
      <c r="M18" s="90"/>
      <c r="N18" s="90"/>
      <c r="O18" s="90" t="s">
        <v>404</v>
      </c>
      <c r="P18" s="90"/>
      <c r="Q18" s="90"/>
      <c r="R18" s="90"/>
    </row>
    <row r="19" spans="1:18" ht="272.5">
      <c r="A19" s="97">
        <v>14</v>
      </c>
      <c r="B19" s="85" t="s">
        <v>254</v>
      </c>
      <c r="C19" s="98">
        <v>1.6</v>
      </c>
      <c r="D19" s="40"/>
      <c r="E19" s="38"/>
      <c r="F19" s="98">
        <v>1.6</v>
      </c>
      <c r="G19" s="98"/>
      <c r="H19" s="89" t="s">
        <v>423</v>
      </c>
      <c r="I19" s="89"/>
      <c r="J19" s="88">
        <v>900</v>
      </c>
      <c r="K19" s="89"/>
      <c r="L19" s="89"/>
      <c r="M19" s="90"/>
      <c r="N19" s="90"/>
      <c r="O19" s="91" t="s">
        <v>424</v>
      </c>
      <c r="P19" s="91" t="s">
        <v>401</v>
      </c>
      <c r="Q19" s="92">
        <v>96</v>
      </c>
      <c r="R19" s="90"/>
    </row>
    <row r="20" spans="1:18" ht="17.5">
      <c r="A20" s="97"/>
      <c r="B20" s="427" t="s">
        <v>425</v>
      </c>
      <c r="C20" s="428"/>
      <c r="D20" s="429"/>
      <c r="E20" s="38"/>
      <c r="F20" s="96"/>
      <c r="G20" s="38"/>
      <c r="H20" s="89"/>
      <c r="I20" s="89"/>
      <c r="J20" s="89"/>
      <c r="K20" s="89"/>
      <c r="L20" s="89"/>
      <c r="M20" s="90"/>
      <c r="N20" s="90"/>
      <c r="O20" s="90"/>
      <c r="P20" s="90"/>
      <c r="Q20" s="90"/>
      <c r="R20" s="90"/>
    </row>
    <row r="21" spans="1:18" ht="25.9" customHeight="1">
      <c r="A21" s="97">
        <v>15</v>
      </c>
      <c r="B21" s="85" t="s">
        <v>256</v>
      </c>
      <c r="C21" s="98">
        <v>2.2000000000000002</v>
      </c>
      <c r="D21" s="40"/>
      <c r="E21" s="38"/>
      <c r="F21" s="98">
        <v>2.2000000000000002</v>
      </c>
      <c r="G21" s="98"/>
      <c r="H21" s="89" t="s">
        <v>426</v>
      </c>
      <c r="I21" s="88">
        <v>9862319161</v>
      </c>
      <c r="J21" s="88">
        <v>800</v>
      </c>
      <c r="K21" s="89"/>
      <c r="L21" s="89"/>
      <c r="M21" s="90"/>
      <c r="N21" s="90"/>
      <c r="O21" s="91" t="s">
        <v>427</v>
      </c>
      <c r="P21" s="91" t="s">
        <v>401</v>
      </c>
      <c r="Q21" s="90">
        <v>32</v>
      </c>
      <c r="R21" s="90"/>
    </row>
    <row r="22" spans="1:18" ht="132.65" customHeight="1">
      <c r="A22" s="97">
        <v>16</v>
      </c>
      <c r="B22" s="85" t="s">
        <v>258</v>
      </c>
      <c r="C22" s="98">
        <v>3</v>
      </c>
      <c r="D22" s="40"/>
      <c r="E22" s="38"/>
      <c r="F22" s="98">
        <v>3</v>
      </c>
      <c r="G22" s="99"/>
      <c r="H22" s="89" t="s">
        <v>428</v>
      </c>
      <c r="I22" s="88">
        <v>9841842419</v>
      </c>
      <c r="J22" s="88">
        <v>900</v>
      </c>
      <c r="K22" s="89"/>
      <c r="L22" s="89"/>
      <c r="M22" s="90"/>
      <c r="N22" s="90"/>
      <c r="O22" s="91" t="s">
        <v>429</v>
      </c>
      <c r="P22" s="91" t="s">
        <v>401</v>
      </c>
      <c r="Q22" s="90"/>
      <c r="R22" s="90"/>
    </row>
    <row r="23" spans="1:18" ht="256.5">
      <c r="A23" s="97">
        <v>17</v>
      </c>
      <c r="B23" s="85" t="s">
        <v>260</v>
      </c>
      <c r="C23" s="100">
        <v>1.33</v>
      </c>
      <c r="D23" s="40"/>
      <c r="E23" s="38"/>
      <c r="F23" s="100">
        <v>1.33</v>
      </c>
      <c r="G23" s="100"/>
      <c r="H23" s="89" t="s">
        <v>430</v>
      </c>
      <c r="I23" s="88">
        <v>9848303124</v>
      </c>
      <c r="J23" s="88">
        <v>800</v>
      </c>
      <c r="K23" s="89"/>
      <c r="L23" s="89"/>
      <c r="M23" s="90"/>
      <c r="N23" s="90"/>
      <c r="O23" s="91" t="s">
        <v>431</v>
      </c>
      <c r="P23" s="91" t="s">
        <v>401</v>
      </c>
      <c r="Q23" s="92">
        <v>60</v>
      </c>
      <c r="R23" s="90"/>
    </row>
    <row r="24" spans="1:18" ht="240.5">
      <c r="A24" s="97">
        <v>18</v>
      </c>
      <c r="B24" s="85" t="s">
        <v>264</v>
      </c>
      <c r="C24" s="98">
        <v>1.9</v>
      </c>
      <c r="D24" s="40"/>
      <c r="E24" s="38"/>
      <c r="F24" s="98">
        <v>1.9</v>
      </c>
      <c r="G24" s="99"/>
      <c r="H24" s="89" t="s">
        <v>432</v>
      </c>
      <c r="I24" s="88">
        <v>9869747570</v>
      </c>
      <c r="J24" s="88">
        <v>700</v>
      </c>
      <c r="K24" s="89"/>
      <c r="L24" s="89"/>
      <c r="M24" s="90"/>
      <c r="N24" s="90"/>
      <c r="O24" s="91" t="s">
        <v>433</v>
      </c>
      <c r="P24" s="91" t="s">
        <v>401</v>
      </c>
      <c r="Q24" s="92">
        <v>15</v>
      </c>
      <c r="R24" s="90"/>
    </row>
    <row r="25" spans="1:18" ht="304.5">
      <c r="A25" s="97">
        <v>19</v>
      </c>
      <c r="B25" s="85" t="s">
        <v>262</v>
      </c>
      <c r="C25" s="98">
        <v>1.6</v>
      </c>
      <c r="D25" s="40"/>
      <c r="E25" s="38"/>
      <c r="F25" s="98">
        <v>1.6</v>
      </c>
      <c r="G25" s="99"/>
      <c r="H25" s="89" t="s">
        <v>434</v>
      </c>
      <c r="I25" s="88">
        <v>9868356294</v>
      </c>
      <c r="J25" s="88">
        <v>700</v>
      </c>
      <c r="K25" s="89"/>
      <c r="L25" s="89"/>
      <c r="M25" s="90"/>
      <c r="N25" s="90"/>
      <c r="O25" s="91" t="s">
        <v>435</v>
      </c>
      <c r="P25" s="91" t="s">
        <v>401</v>
      </c>
      <c r="Q25" s="90"/>
      <c r="R25" s="90"/>
    </row>
    <row r="26" spans="1:18" ht="336.5">
      <c r="A26" s="97">
        <v>20</v>
      </c>
      <c r="B26" s="40" t="s">
        <v>436</v>
      </c>
      <c r="C26" s="40"/>
      <c r="D26" s="36"/>
      <c r="E26" s="38"/>
      <c r="F26" s="38"/>
      <c r="G26" s="38"/>
      <c r="H26" s="89"/>
      <c r="I26" s="89"/>
      <c r="J26" s="88">
        <v>800</v>
      </c>
      <c r="K26" s="89"/>
      <c r="L26" s="89"/>
      <c r="M26" s="90"/>
      <c r="N26" s="90"/>
      <c r="O26" s="91" t="s">
        <v>437</v>
      </c>
      <c r="P26" s="91" t="s">
        <v>401</v>
      </c>
      <c r="Q26" s="90"/>
      <c r="R26" s="90"/>
    </row>
    <row r="27" spans="1:18" ht="17.5">
      <c r="A27" s="97"/>
      <c r="B27" s="101" t="s">
        <v>250</v>
      </c>
      <c r="C27" s="101"/>
      <c r="D27" s="36"/>
      <c r="E27" s="38"/>
      <c r="F27" s="38"/>
      <c r="G27" s="38"/>
      <c r="H27" s="89"/>
      <c r="I27" s="89"/>
      <c r="J27" s="88"/>
      <c r="K27" s="89"/>
      <c r="L27" s="89"/>
      <c r="M27" s="90"/>
      <c r="N27" s="90"/>
      <c r="O27" s="90"/>
      <c r="P27" s="90"/>
      <c r="Q27" s="90"/>
      <c r="R27" s="90"/>
    </row>
    <row r="28" spans="1:18" ht="208.5">
      <c r="A28" s="97">
        <v>1</v>
      </c>
      <c r="B28" s="101" t="s">
        <v>438</v>
      </c>
      <c r="C28" s="101"/>
      <c r="D28" s="36"/>
      <c r="E28" s="38"/>
      <c r="F28" s="38"/>
      <c r="G28" s="38"/>
      <c r="H28" s="89" t="s">
        <v>439</v>
      </c>
      <c r="I28" s="89"/>
      <c r="J28" s="88">
        <v>60</v>
      </c>
      <c r="K28" s="89"/>
      <c r="L28" s="89"/>
      <c r="M28" s="90"/>
      <c r="N28" s="90"/>
      <c r="O28" s="91" t="s">
        <v>440</v>
      </c>
      <c r="P28" s="91" t="s">
        <v>401</v>
      </c>
      <c r="Q28" s="90"/>
      <c r="R28" s="90"/>
    </row>
    <row r="29" spans="1:18" ht="240.5">
      <c r="A29" s="97">
        <v>2</v>
      </c>
      <c r="B29" s="101" t="s">
        <v>441</v>
      </c>
      <c r="C29" s="101"/>
      <c r="D29" s="36"/>
      <c r="E29" s="38"/>
      <c r="F29" s="38"/>
      <c r="G29" s="38"/>
      <c r="H29" s="89" t="s">
        <v>442</v>
      </c>
      <c r="I29" s="89"/>
      <c r="J29" s="88">
        <v>100</v>
      </c>
      <c r="K29" s="89"/>
      <c r="L29" s="88">
        <v>50</v>
      </c>
      <c r="M29" s="90"/>
      <c r="N29" s="90"/>
      <c r="O29" s="91" t="s">
        <v>443</v>
      </c>
      <c r="P29" s="91" t="s">
        <v>401</v>
      </c>
      <c r="Q29" s="92">
        <v>9</v>
      </c>
      <c r="R29" s="90"/>
    </row>
    <row r="30" spans="1:18" ht="240.5">
      <c r="A30" s="97">
        <v>3</v>
      </c>
      <c r="B30" s="101" t="s">
        <v>444</v>
      </c>
      <c r="C30" s="101"/>
      <c r="D30" s="36"/>
      <c r="E30" s="38"/>
      <c r="F30" s="38"/>
      <c r="G30" s="38"/>
      <c r="H30" s="89" t="s">
        <v>445</v>
      </c>
      <c r="I30" s="89"/>
      <c r="J30" s="88">
        <v>100</v>
      </c>
      <c r="K30" s="89"/>
      <c r="L30" s="88">
        <v>100</v>
      </c>
      <c r="M30" s="90"/>
      <c r="N30" s="90"/>
      <c r="O30" s="91" t="s">
        <v>446</v>
      </c>
      <c r="P30" s="91" t="s">
        <v>401</v>
      </c>
      <c r="Q30" s="92">
        <v>19</v>
      </c>
      <c r="R30" s="90"/>
    </row>
    <row r="31" spans="1:18" ht="240.5">
      <c r="A31" s="97">
        <v>4</v>
      </c>
      <c r="B31" s="101" t="s">
        <v>447</v>
      </c>
      <c r="C31" s="101"/>
      <c r="D31" s="36"/>
      <c r="E31" s="38"/>
      <c r="F31" s="38"/>
      <c r="G31" s="38"/>
      <c r="H31" s="89" t="s">
        <v>448</v>
      </c>
      <c r="I31" s="89"/>
      <c r="J31" s="88">
        <v>100</v>
      </c>
      <c r="K31" s="89"/>
      <c r="L31" s="88">
        <v>30</v>
      </c>
      <c r="M31" s="90"/>
      <c r="N31" s="90"/>
      <c r="O31" s="91" t="s">
        <v>446</v>
      </c>
      <c r="P31" s="91" t="s">
        <v>401</v>
      </c>
      <c r="Q31" s="90"/>
      <c r="R31" s="90"/>
    </row>
    <row r="32" spans="1:18" ht="128.5">
      <c r="A32" s="97">
        <v>5</v>
      </c>
      <c r="B32" s="101" t="s">
        <v>449</v>
      </c>
      <c r="C32" s="101"/>
      <c r="D32" s="36"/>
      <c r="E32" s="38"/>
      <c r="F32" s="38"/>
      <c r="G32" s="38"/>
      <c r="H32" s="89" t="s">
        <v>450</v>
      </c>
      <c r="I32" s="89"/>
      <c r="J32" s="88">
        <v>60</v>
      </c>
      <c r="K32" s="89"/>
      <c r="L32" s="88">
        <v>10</v>
      </c>
      <c r="M32" s="90"/>
      <c r="N32" s="90"/>
      <c r="O32" s="91" t="s">
        <v>451</v>
      </c>
      <c r="P32" s="91" t="s">
        <v>401</v>
      </c>
      <c r="Q32" s="90"/>
      <c r="R32" s="90"/>
    </row>
    <row r="33" spans="1:18" ht="128.5">
      <c r="A33" s="97">
        <v>6</v>
      </c>
      <c r="B33" s="101" t="s">
        <v>452</v>
      </c>
      <c r="C33" s="101"/>
      <c r="D33" s="36"/>
      <c r="E33" s="38"/>
      <c r="F33" s="38"/>
      <c r="G33" s="38"/>
      <c r="H33" s="89" t="s">
        <v>453</v>
      </c>
      <c r="I33" s="89"/>
      <c r="J33" s="88">
        <v>100</v>
      </c>
      <c r="K33" s="89"/>
      <c r="L33" s="88">
        <v>50</v>
      </c>
      <c r="M33" s="90"/>
      <c r="N33" s="90"/>
      <c r="O33" s="91" t="s">
        <v>454</v>
      </c>
      <c r="P33" s="91" t="s">
        <v>401</v>
      </c>
      <c r="Q33" s="90"/>
      <c r="R33" s="90"/>
    </row>
    <row r="34" spans="1:18" ht="128.5">
      <c r="A34" s="97">
        <v>7</v>
      </c>
      <c r="B34" s="101" t="s">
        <v>455</v>
      </c>
      <c r="C34" s="101"/>
      <c r="D34" s="36"/>
      <c r="E34" s="38"/>
      <c r="F34" s="38"/>
      <c r="G34" s="38"/>
      <c r="H34" s="89" t="s">
        <v>456</v>
      </c>
      <c r="I34" s="89"/>
      <c r="J34" s="88">
        <v>100</v>
      </c>
      <c r="K34" s="89"/>
      <c r="L34" s="88">
        <v>50</v>
      </c>
      <c r="M34" s="90"/>
      <c r="N34" s="90"/>
      <c r="O34" s="91" t="s">
        <v>457</v>
      </c>
      <c r="P34" s="91" t="s">
        <v>401</v>
      </c>
      <c r="Q34" s="90"/>
      <c r="R34" s="90"/>
    </row>
    <row r="35" spans="1:18" ht="240.5">
      <c r="A35" s="97">
        <v>8</v>
      </c>
      <c r="B35" s="101" t="s">
        <v>458</v>
      </c>
      <c r="C35" s="101"/>
      <c r="D35" s="36"/>
      <c r="E35" s="38"/>
      <c r="F35" s="38"/>
      <c r="G35" s="38"/>
      <c r="H35" s="89" t="s">
        <v>459</v>
      </c>
      <c r="I35" s="89"/>
      <c r="J35" s="88">
        <v>120</v>
      </c>
      <c r="K35" s="89"/>
      <c r="L35" s="88">
        <v>20</v>
      </c>
      <c r="M35" s="90"/>
      <c r="N35" s="90"/>
      <c r="O35" s="91" t="s">
        <v>460</v>
      </c>
      <c r="P35" s="91" t="s">
        <v>401</v>
      </c>
      <c r="Q35" s="90"/>
      <c r="R35" s="90"/>
    </row>
    <row r="36" spans="1:18" ht="128.5">
      <c r="A36" s="97">
        <v>9</v>
      </c>
      <c r="B36" s="101" t="s">
        <v>461</v>
      </c>
      <c r="C36" s="101"/>
      <c r="D36" s="36"/>
      <c r="E36" s="38"/>
      <c r="F36" s="38"/>
      <c r="G36" s="38"/>
      <c r="H36" s="89" t="s">
        <v>462</v>
      </c>
      <c r="I36" s="89"/>
      <c r="J36" s="88">
        <v>160</v>
      </c>
      <c r="K36" s="89"/>
      <c r="L36" s="88">
        <v>60</v>
      </c>
      <c r="M36" s="90"/>
      <c r="N36" s="90"/>
      <c r="O36" s="91" t="s">
        <v>463</v>
      </c>
      <c r="P36" s="91" t="s">
        <v>401</v>
      </c>
      <c r="Q36" s="90"/>
      <c r="R36" s="90"/>
    </row>
    <row r="37" spans="1:18" ht="17.5">
      <c r="A37" s="37"/>
      <c r="B37" s="74" t="s">
        <v>464</v>
      </c>
      <c r="C37" s="74"/>
      <c r="D37" s="41"/>
      <c r="E37" s="41"/>
      <c r="F37" s="41"/>
      <c r="G37" s="41"/>
      <c r="H37" s="22"/>
      <c r="I37" s="22"/>
      <c r="J37" s="22"/>
      <c r="K37" s="22"/>
      <c r="L37" s="22"/>
      <c r="M37" s="22"/>
      <c r="N37" s="22"/>
      <c r="O37" s="22"/>
      <c r="P37" s="22"/>
      <c r="Q37" s="22"/>
      <c r="R37" s="22"/>
    </row>
    <row r="38" spans="1:18" ht="24">
      <c r="B38" s="32" t="s">
        <v>465</v>
      </c>
      <c r="C38" s="32"/>
      <c r="D38" s="32"/>
      <c r="E38" s="32"/>
      <c r="F38" s="32"/>
      <c r="G38" s="32"/>
      <c r="H38" s="32"/>
      <c r="I38" s="32"/>
      <c r="J38" s="32"/>
      <c r="K38" s="32" t="s">
        <v>362</v>
      </c>
      <c r="L38" s="32"/>
      <c r="M38" s="23"/>
      <c r="N38" s="23"/>
      <c r="O38" s="23"/>
      <c r="P38" s="23"/>
      <c r="Q38" s="23"/>
    </row>
  </sheetData>
  <mergeCells count="4">
    <mergeCell ref="B12:D12"/>
    <mergeCell ref="B20:D20"/>
    <mergeCell ref="A1:R1"/>
    <mergeCell ref="A2:R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workbookViewId="0">
      <selection activeCell="B8" sqref="B8"/>
    </sheetView>
  </sheetViews>
  <sheetFormatPr defaultRowHeight="14.5"/>
  <cols>
    <col min="1" max="1" width="9.7265625" customWidth="1"/>
    <col min="2" max="2" width="46.81640625" customWidth="1"/>
    <col min="3" max="3" width="10.7265625" customWidth="1"/>
    <col min="4" max="4" width="6.453125" customWidth="1"/>
    <col min="5" max="5" width="7.453125" customWidth="1"/>
    <col min="6" max="6" width="9.81640625" customWidth="1"/>
    <col min="7" max="7" width="13" customWidth="1"/>
    <col min="8" max="8" width="7.1796875" customWidth="1"/>
    <col min="9" max="9" width="10.26953125" customWidth="1"/>
    <col min="10" max="10" width="11.1796875" customWidth="1"/>
    <col min="11" max="11" width="7.453125" customWidth="1"/>
    <col min="12" max="12" width="13.26953125" customWidth="1"/>
    <col min="13" max="13" width="6.81640625" customWidth="1"/>
    <col min="14" max="14" width="7.453125" customWidth="1"/>
    <col min="15" max="15" width="11.7265625" customWidth="1"/>
    <col min="16" max="16" width="10" customWidth="1"/>
    <col min="17" max="17" width="7.54296875" customWidth="1"/>
    <col min="18" max="18" width="5.7265625" customWidth="1"/>
    <col min="19" max="19" width="4.453125" customWidth="1"/>
  </cols>
  <sheetData>
    <row r="1" spans="1:19" ht="21.5">
      <c r="A1" s="372" t="s">
        <v>591</v>
      </c>
      <c r="B1" s="372"/>
      <c r="C1" s="372"/>
      <c r="D1" s="372"/>
      <c r="E1" s="372"/>
      <c r="F1" s="372"/>
      <c r="G1" s="372"/>
      <c r="H1" s="372"/>
      <c r="I1" s="372"/>
      <c r="J1" s="372"/>
      <c r="K1" s="372"/>
      <c r="L1" s="372"/>
      <c r="M1" s="372"/>
      <c r="N1" s="372"/>
      <c r="O1" s="372"/>
      <c r="P1" s="372"/>
      <c r="Q1" s="372"/>
      <c r="R1" s="372"/>
      <c r="S1" s="372"/>
    </row>
    <row r="2" spans="1:19" ht="26.5" customHeight="1">
      <c r="A2" s="373" t="s">
        <v>0</v>
      </c>
      <c r="B2" s="374" t="s">
        <v>1</v>
      </c>
      <c r="C2" s="375" t="s">
        <v>2</v>
      </c>
      <c r="D2" s="374" t="s">
        <v>3</v>
      </c>
      <c r="E2" s="408" t="s">
        <v>4</v>
      </c>
      <c r="F2" s="409"/>
      <c r="G2" s="410"/>
      <c r="H2" s="375" t="s">
        <v>98</v>
      </c>
      <c r="I2" s="375"/>
      <c r="J2" s="375"/>
      <c r="K2" s="411" t="s">
        <v>99</v>
      </c>
      <c r="L2" s="412"/>
      <c r="M2" s="413"/>
      <c r="N2" s="414" t="s">
        <v>5</v>
      </c>
      <c r="O2" s="415"/>
      <c r="P2" s="416"/>
      <c r="Q2" s="400" t="s">
        <v>6</v>
      </c>
      <c r="R2" s="401"/>
      <c r="S2" s="402" t="s">
        <v>7</v>
      </c>
    </row>
    <row r="3" spans="1:19" ht="32">
      <c r="A3" s="373"/>
      <c r="B3" s="374"/>
      <c r="C3" s="375"/>
      <c r="D3" s="374"/>
      <c r="E3" s="112" t="s">
        <v>8</v>
      </c>
      <c r="F3" s="112" t="s">
        <v>9</v>
      </c>
      <c r="G3" s="112" t="s">
        <v>10</v>
      </c>
      <c r="H3" s="75" t="s">
        <v>8</v>
      </c>
      <c r="I3" s="75" t="s">
        <v>9</v>
      </c>
      <c r="J3" s="75" t="s">
        <v>11</v>
      </c>
      <c r="K3" s="75" t="s">
        <v>8</v>
      </c>
      <c r="L3" s="75" t="s">
        <v>9</v>
      </c>
      <c r="M3" s="75" t="s">
        <v>11</v>
      </c>
      <c r="N3" s="112" t="s">
        <v>8</v>
      </c>
      <c r="O3" s="112" t="s">
        <v>9</v>
      </c>
      <c r="P3" s="112" t="s">
        <v>12</v>
      </c>
      <c r="Q3" s="113" t="s">
        <v>13</v>
      </c>
      <c r="R3" s="114" t="s">
        <v>14</v>
      </c>
      <c r="S3" s="403"/>
    </row>
    <row r="4" spans="1:19" ht="17.5">
      <c r="A4" s="115">
        <v>1</v>
      </c>
      <c r="B4" s="116">
        <v>2</v>
      </c>
      <c r="C4" s="115">
        <v>3</v>
      </c>
      <c r="D4" s="116">
        <v>4</v>
      </c>
      <c r="E4" s="115">
        <v>5</v>
      </c>
      <c r="F4" s="116">
        <v>6</v>
      </c>
      <c r="G4" s="115">
        <v>7</v>
      </c>
      <c r="H4" s="117">
        <v>8</v>
      </c>
      <c r="I4" s="117">
        <v>9</v>
      </c>
      <c r="J4" s="117">
        <v>10</v>
      </c>
      <c r="K4" s="117">
        <v>11</v>
      </c>
      <c r="L4" s="117">
        <v>12</v>
      </c>
      <c r="M4" s="117">
        <v>13</v>
      </c>
      <c r="N4" s="116">
        <v>14</v>
      </c>
      <c r="O4" s="116">
        <v>15</v>
      </c>
      <c r="P4" s="115">
        <v>16</v>
      </c>
      <c r="Q4" s="116">
        <v>17</v>
      </c>
      <c r="R4" s="115">
        <v>18</v>
      </c>
      <c r="S4" s="116">
        <v>19</v>
      </c>
    </row>
    <row r="5" spans="1:19" ht="17.25" customHeight="1">
      <c r="A5" s="404" t="s">
        <v>19</v>
      </c>
      <c r="B5" s="405"/>
      <c r="C5" s="75"/>
      <c r="D5" s="75"/>
      <c r="E5" s="75"/>
      <c r="F5" s="64"/>
      <c r="G5" s="75">
        <v>0</v>
      </c>
      <c r="H5" s="75"/>
      <c r="I5" s="64"/>
      <c r="J5" s="75"/>
      <c r="K5" s="120"/>
      <c r="L5" s="120"/>
      <c r="M5" s="120"/>
      <c r="N5" s="120"/>
      <c r="O5" s="120"/>
      <c r="P5" s="64"/>
      <c r="Q5" s="75"/>
      <c r="R5" s="75"/>
      <c r="S5" s="75"/>
    </row>
    <row r="6" spans="1:19" ht="40.5">
      <c r="A6" s="118" t="s">
        <v>267</v>
      </c>
      <c r="B6" s="118" t="s">
        <v>268</v>
      </c>
      <c r="C6" s="118">
        <v>22522</v>
      </c>
      <c r="D6" s="118" t="s">
        <v>16</v>
      </c>
      <c r="E6" s="118">
        <v>2</v>
      </c>
      <c r="F6" s="118">
        <v>35.71</v>
      </c>
      <c r="G6" s="118">
        <v>20</v>
      </c>
      <c r="H6" s="118">
        <v>0</v>
      </c>
      <c r="I6" s="118">
        <v>0</v>
      </c>
      <c r="J6" s="118">
        <v>0</v>
      </c>
      <c r="K6" s="118">
        <v>0</v>
      </c>
      <c r="L6" s="119">
        <v>100</v>
      </c>
      <c r="M6" s="121">
        <v>9.2100000000000009</v>
      </c>
      <c r="N6" s="148">
        <v>2</v>
      </c>
      <c r="O6" s="149">
        <f>P6/$G$10*100</f>
        <v>33.142857142857139</v>
      </c>
      <c r="P6" s="150">
        <v>18.559999999999999</v>
      </c>
      <c r="Q6" s="75"/>
      <c r="R6" s="64"/>
      <c r="S6" s="75"/>
    </row>
    <row r="7" spans="1:19" ht="40.5">
      <c r="A7" s="118" t="s">
        <v>269</v>
      </c>
      <c r="B7" s="118" t="s">
        <v>270</v>
      </c>
      <c r="C7" s="118">
        <v>22522</v>
      </c>
      <c r="D7" s="118" t="s">
        <v>15</v>
      </c>
      <c r="E7" s="118">
        <v>1</v>
      </c>
      <c r="F7" s="118">
        <v>17.86</v>
      </c>
      <c r="G7" s="118">
        <v>10</v>
      </c>
      <c r="H7" s="118">
        <v>0</v>
      </c>
      <c r="I7" s="118">
        <v>0</v>
      </c>
      <c r="J7" s="118">
        <v>0</v>
      </c>
      <c r="K7" s="118">
        <v>0</v>
      </c>
      <c r="L7" s="119">
        <v>100</v>
      </c>
      <c r="M7" s="121">
        <v>0</v>
      </c>
      <c r="N7" s="148">
        <v>1</v>
      </c>
      <c r="O7" s="149">
        <f t="shared" ref="O7:O9" si="0">P7/$G$10*100</f>
        <v>17.857142857142858</v>
      </c>
      <c r="P7" s="150">
        <v>10</v>
      </c>
      <c r="Q7" s="75"/>
      <c r="R7" s="64"/>
      <c r="S7" s="75"/>
    </row>
    <row r="8" spans="1:19" ht="40.5">
      <c r="A8" s="118" t="s">
        <v>271</v>
      </c>
      <c r="B8" s="118" t="s">
        <v>272</v>
      </c>
      <c r="C8" s="118">
        <v>22522</v>
      </c>
      <c r="D8" s="118" t="s">
        <v>15</v>
      </c>
      <c r="E8" s="118">
        <v>1</v>
      </c>
      <c r="F8" s="118">
        <v>35.71</v>
      </c>
      <c r="G8" s="121">
        <v>20</v>
      </c>
      <c r="H8" s="118">
        <v>0</v>
      </c>
      <c r="I8" s="118">
        <v>0</v>
      </c>
      <c r="J8" s="118">
        <v>0</v>
      </c>
      <c r="K8" s="151">
        <v>0</v>
      </c>
      <c r="L8" s="119">
        <v>100</v>
      </c>
      <c r="M8" s="121">
        <v>9.7200000000000006</v>
      </c>
      <c r="N8" s="122">
        <v>1</v>
      </c>
      <c r="O8" s="149">
        <f t="shared" si="0"/>
        <v>33.303571428571423</v>
      </c>
      <c r="P8" s="122">
        <v>18.649999999999999</v>
      </c>
      <c r="Q8" s="75"/>
      <c r="R8" s="64"/>
      <c r="S8" s="75"/>
    </row>
    <row r="9" spans="1:19" ht="40.5">
      <c r="A9" s="118" t="s">
        <v>273</v>
      </c>
      <c r="B9" s="118" t="s">
        <v>274</v>
      </c>
      <c r="C9" s="118">
        <v>22522</v>
      </c>
      <c r="D9" s="118" t="s">
        <v>15</v>
      </c>
      <c r="E9" s="118">
        <v>1</v>
      </c>
      <c r="F9" s="118">
        <v>10.71</v>
      </c>
      <c r="G9" s="121">
        <v>6</v>
      </c>
      <c r="H9" s="118">
        <v>0</v>
      </c>
      <c r="I9" s="118">
        <v>0</v>
      </c>
      <c r="J9" s="118">
        <v>0</v>
      </c>
      <c r="K9" s="151">
        <v>0</v>
      </c>
      <c r="L9" s="119">
        <v>100</v>
      </c>
      <c r="M9" s="121">
        <v>4.53</v>
      </c>
      <c r="N9" s="122">
        <v>1</v>
      </c>
      <c r="O9" s="149">
        <f t="shared" si="0"/>
        <v>8.0892857142857135</v>
      </c>
      <c r="P9" s="122">
        <v>4.53</v>
      </c>
      <c r="Q9" s="75"/>
      <c r="R9" s="64"/>
      <c r="S9" s="75"/>
    </row>
    <row r="10" spans="1:19" ht="19.5" customHeight="1">
      <c r="A10" s="406" t="s">
        <v>36</v>
      </c>
      <c r="B10" s="407"/>
      <c r="C10" s="138"/>
      <c r="D10" s="138"/>
      <c r="E10" s="138">
        <f>SUM(E6:E9)</f>
        <v>5</v>
      </c>
      <c r="F10" s="67">
        <f>SUM(F6:F9)</f>
        <v>99.990000000000009</v>
      </c>
      <c r="G10" s="67">
        <f>SUM(G6:G9)</f>
        <v>56</v>
      </c>
      <c r="H10" s="118">
        <v>0</v>
      </c>
      <c r="I10" s="118">
        <v>0</v>
      </c>
      <c r="J10" s="118">
        <v>0</v>
      </c>
      <c r="K10" s="151">
        <v>0</v>
      </c>
      <c r="L10" s="119">
        <v>100</v>
      </c>
      <c r="M10" s="121">
        <f>SUM(M8:M9)+M4</f>
        <v>27.25</v>
      </c>
      <c r="N10" s="122">
        <v>5</v>
      </c>
      <c r="O10" s="152">
        <v>92.42</v>
      </c>
      <c r="P10" s="122">
        <f>SUM(P6:P9)</f>
        <v>51.739999999999995</v>
      </c>
      <c r="Q10" s="67"/>
      <c r="R10" s="67"/>
      <c r="S10" s="67"/>
    </row>
    <row r="11" spans="1:19" ht="19.5" customHeight="1">
      <c r="A11" s="75"/>
      <c r="B11" s="75" t="s">
        <v>37</v>
      </c>
      <c r="C11" s="75"/>
      <c r="D11" s="75"/>
      <c r="E11" s="75"/>
      <c r="F11" s="67" t="s">
        <v>275</v>
      </c>
      <c r="G11" s="67">
        <v>56</v>
      </c>
      <c r="H11" s="118">
        <v>0</v>
      </c>
      <c r="I11" s="118">
        <v>0</v>
      </c>
      <c r="J11" s="118">
        <v>0</v>
      </c>
      <c r="K11" s="151">
        <v>0</v>
      </c>
      <c r="L11" s="119">
        <v>100</v>
      </c>
      <c r="M11" s="121">
        <f>SUM(M4:M9)</f>
        <v>36.46</v>
      </c>
      <c r="N11" s="122">
        <v>5</v>
      </c>
      <c r="O11" s="152">
        <v>92.42</v>
      </c>
      <c r="P11" s="122">
        <v>51.74</v>
      </c>
      <c r="Q11" s="66"/>
      <c r="R11" s="64"/>
      <c r="S11" s="66"/>
    </row>
  </sheetData>
  <mergeCells count="13">
    <mergeCell ref="Q2:R2"/>
    <mergeCell ref="S2:S3"/>
    <mergeCell ref="A5:B5"/>
    <mergeCell ref="A10:B10"/>
    <mergeCell ref="A1:S1"/>
    <mergeCell ref="A2:A3"/>
    <mergeCell ref="B2:B3"/>
    <mergeCell ref="C2:C3"/>
    <mergeCell ref="D2:D3"/>
    <mergeCell ref="E2:G2"/>
    <mergeCell ref="H2:J2"/>
    <mergeCell ref="K2:M2"/>
    <mergeCell ref="N2:P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election activeCell="A3" sqref="A3:N3"/>
    </sheetView>
  </sheetViews>
  <sheetFormatPr defaultRowHeight="14.5"/>
  <cols>
    <col min="1" max="1" width="6.81640625" customWidth="1"/>
    <col min="2" max="2" width="25" customWidth="1"/>
    <col min="3" max="3" width="18.54296875" customWidth="1"/>
    <col min="4" max="4" width="17.26953125" customWidth="1"/>
    <col min="5" max="5" width="11.453125" customWidth="1"/>
    <col min="6" max="6" width="11.26953125" customWidth="1"/>
    <col min="7" max="7" width="10.7265625" customWidth="1"/>
    <col min="8" max="8" width="19.7265625" customWidth="1"/>
    <col min="9" max="9" width="11.7265625" customWidth="1"/>
    <col min="10" max="10" width="10.453125" customWidth="1"/>
    <col min="11" max="11" width="24.26953125" customWidth="1"/>
    <col min="12" max="12" width="10.453125" customWidth="1"/>
    <col min="13" max="13" width="11" customWidth="1"/>
    <col min="14" max="14" width="9.1796875" customWidth="1"/>
  </cols>
  <sheetData>
    <row r="1" spans="1:15">
      <c r="D1" s="430" t="s">
        <v>573</v>
      </c>
      <c r="E1" s="430"/>
      <c r="F1" s="430"/>
      <c r="G1" s="430"/>
      <c r="H1" s="430"/>
      <c r="I1" s="430"/>
      <c r="J1" s="430"/>
      <c r="K1" s="430"/>
      <c r="L1" s="430"/>
      <c r="M1" s="430"/>
      <c r="N1" s="430"/>
    </row>
    <row r="3" spans="1:15" ht="20">
      <c r="A3" s="368" t="s">
        <v>575</v>
      </c>
      <c r="B3" s="368"/>
      <c r="C3" s="368"/>
      <c r="D3" s="368"/>
      <c r="E3" s="368"/>
      <c r="F3" s="368"/>
      <c r="G3" s="368"/>
      <c r="H3" s="368"/>
      <c r="I3" s="368"/>
      <c r="J3" s="368"/>
      <c r="K3" s="368"/>
      <c r="L3" s="368"/>
      <c r="M3" s="368"/>
      <c r="N3" s="368"/>
    </row>
    <row r="4" spans="1:15" ht="100">
      <c r="A4" s="20" t="s">
        <v>52</v>
      </c>
      <c r="B4" s="28" t="s">
        <v>71</v>
      </c>
      <c r="C4" s="28" t="s">
        <v>53</v>
      </c>
      <c r="D4" s="28" t="s">
        <v>55</v>
      </c>
      <c r="E4" s="20" t="s">
        <v>56</v>
      </c>
      <c r="F4" s="28" t="s">
        <v>57</v>
      </c>
      <c r="G4" s="28" t="s">
        <v>58</v>
      </c>
      <c r="H4" s="28" t="s">
        <v>62</v>
      </c>
      <c r="I4" s="28" t="s">
        <v>72</v>
      </c>
      <c r="J4" s="28" t="s">
        <v>73</v>
      </c>
      <c r="K4" s="28" t="s">
        <v>66</v>
      </c>
      <c r="L4" s="28" t="s">
        <v>100</v>
      </c>
      <c r="M4" s="28" t="s">
        <v>87</v>
      </c>
      <c r="N4" s="28" t="s">
        <v>88</v>
      </c>
    </row>
    <row r="5" spans="1:15" ht="40">
      <c r="A5" s="26">
        <v>1</v>
      </c>
      <c r="B5" s="47" t="s">
        <v>274</v>
      </c>
      <c r="C5" s="21"/>
      <c r="D5" s="21"/>
      <c r="E5" s="21"/>
      <c r="F5" s="21"/>
      <c r="G5" s="19"/>
      <c r="H5" s="19"/>
      <c r="I5" s="19"/>
      <c r="J5" s="19"/>
      <c r="K5" s="19"/>
      <c r="L5" s="19"/>
      <c r="M5" s="19"/>
      <c r="N5" s="19"/>
      <c r="O5" s="21"/>
    </row>
    <row r="6" spans="1:15" ht="320">
      <c r="A6" s="26" t="s">
        <v>85</v>
      </c>
      <c r="B6" s="21" t="s">
        <v>466</v>
      </c>
      <c r="C6" s="21" t="s">
        <v>467</v>
      </c>
      <c r="D6" s="21" t="s">
        <v>467</v>
      </c>
      <c r="E6" s="21" t="s">
        <v>414</v>
      </c>
      <c r="F6" s="26">
        <v>9862438491</v>
      </c>
      <c r="G6" s="21">
        <v>135</v>
      </c>
      <c r="H6" s="21"/>
      <c r="I6" s="21"/>
      <c r="J6" s="21"/>
      <c r="K6" s="21"/>
      <c r="L6" s="73" t="s">
        <v>468</v>
      </c>
      <c r="M6" s="73" t="s">
        <v>469</v>
      </c>
      <c r="N6" s="21"/>
      <c r="O6" s="21"/>
    </row>
    <row r="7" spans="1:15" ht="280">
      <c r="A7" s="26" t="s">
        <v>86</v>
      </c>
      <c r="B7" s="21" t="s">
        <v>470</v>
      </c>
      <c r="C7" s="21" t="s">
        <v>467</v>
      </c>
      <c r="D7" s="21" t="s">
        <v>467</v>
      </c>
      <c r="E7" s="21" t="s">
        <v>471</v>
      </c>
      <c r="F7" s="26">
        <v>986608089</v>
      </c>
      <c r="G7" s="21">
        <v>135</v>
      </c>
      <c r="H7" s="21"/>
      <c r="I7" s="21"/>
      <c r="J7" s="21"/>
      <c r="K7" s="21"/>
      <c r="L7" s="73" t="s">
        <v>472</v>
      </c>
      <c r="M7" s="73" t="s">
        <v>469</v>
      </c>
      <c r="N7" s="21"/>
      <c r="O7" s="21"/>
    </row>
    <row r="8" spans="1:15" ht="300">
      <c r="A8" s="26" t="s">
        <v>330</v>
      </c>
      <c r="B8" s="21" t="s">
        <v>473</v>
      </c>
      <c r="C8" s="21" t="s">
        <v>467</v>
      </c>
      <c r="D8" s="21" t="s">
        <v>467</v>
      </c>
      <c r="E8" s="21" t="s">
        <v>474</v>
      </c>
      <c r="F8" s="21"/>
      <c r="G8" s="21">
        <v>135</v>
      </c>
      <c r="H8" s="21"/>
      <c r="I8" s="21"/>
      <c r="J8" s="21"/>
      <c r="K8" s="21"/>
      <c r="L8" s="73" t="s">
        <v>475</v>
      </c>
      <c r="M8" s="73" t="s">
        <v>469</v>
      </c>
      <c r="N8" s="21"/>
      <c r="O8" s="21"/>
    </row>
    <row r="9" spans="1:15" ht="300">
      <c r="A9" s="26" t="s">
        <v>343</v>
      </c>
      <c r="B9" s="21" t="s">
        <v>476</v>
      </c>
      <c r="C9" s="21" t="s">
        <v>467</v>
      </c>
      <c r="D9" s="21" t="s">
        <v>467</v>
      </c>
      <c r="E9" s="21" t="s">
        <v>477</v>
      </c>
      <c r="F9" s="26">
        <v>9742971129</v>
      </c>
      <c r="G9" s="21">
        <v>135</v>
      </c>
      <c r="H9" s="21"/>
      <c r="I9" s="21"/>
      <c r="J9" s="21"/>
      <c r="K9" s="21"/>
      <c r="L9" s="73" t="s">
        <v>478</v>
      </c>
      <c r="M9" s="73" t="s">
        <v>469</v>
      </c>
      <c r="N9" s="21"/>
      <c r="O9" s="21"/>
    </row>
    <row r="10" spans="1:15" ht="80">
      <c r="A10" s="26">
        <v>2</v>
      </c>
      <c r="B10" s="47" t="s">
        <v>268</v>
      </c>
      <c r="C10" s="21"/>
      <c r="D10" s="21"/>
      <c r="E10" s="21"/>
      <c r="F10" s="21"/>
      <c r="G10" s="21"/>
      <c r="H10" s="21"/>
      <c r="I10" s="21"/>
      <c r="J10" s="21"/>
      <c r="K10" s="21"/>
      <c r="L10" s="21"/>
      <c r="M10" s="21"/>
      <c r="N10" s="21"/>
      <c r="O10" s="21"/>
    </row>
    <row r="11" spans="1:15" ht="300">
      <c r="A11" s="26" t="s">
        <v>85</v>
      </c>
      <c r="B11" s="21" t="s">
        <v>479</v>
      </c>
      <c r="C11" s="21" t="s">
        <v>480</v>
      </c>
      <c r="D11" s="21" t="s">
        <v>480</v>
      </c>
      <c r="E11" s="21" t="s">
        <v>481</v>
      </c>
      <c r="F11" s="21"/>
      <c r="G11" s="21">
        <v>77</v>
      </c>
      <c r="H11" s="21"/>
      <c r="I11" s="21"/>
      <c r="J11" s="21"/>
      <c r="K11" s="21"/>
      <c r="L11" s="73" t="s">
        <v>482</v>
      </c>
      <c r="M11" s="73" t="s">
        <v>469</v>
      </c>
      <c r="N11" s="21"/>
      <c r="O11" s="21"/>
    </row>
    <row r="12" spans="1:15" ht="340">
      <c r="A12" s="21" t="s">
        <v>86</v>
      </c>
      <c r="B12" s="21" t="s">
        <v>483</v>
      </c>
      <c r="C12" s="21" t="s">
        <v>480</v>
      </c>
      <c r="D12" s="21" t="s">
        <v>480</v>
      </c>
      <c r="E12" s="21" t="s">
        <v>484</v>
      </c>
      <c r="F12" s="21"/>
      <c r="G12" s="21"/>
      <c r="H12" s="21"/>
      <c r="I12" s="21"/>
      <c r="J12" s="21"/>
      <c r="K12" s="21"/>
      <c r="L12" s="73" t="s">
        <v>485</v>
      </c>
      <c r="M12" s="73" t="s">
        <v>469</v>
      </c>
      <c r="N12" s="21"/>
      <c r="O12" s="21"/>
    </row>
    <row r="13" spans="1:15" ht="260">
      <c r="A13" s="21" t="s">
        <v>330</v>
      </c>
      <c r="B13" s="21" t="s">
        <v>486</v>
      </c>
      <c r="C13" s="21" t="s">
        <v>480</v>
      </c>
      <c r="D13" s="21" t="s">
        <v>480</v>
      </c>
      <c r="E13" s="21" t="s">
        <v>487</v>
      </c>
      <c r="F13" s="21"/>
      <c r="G13" s="21">
        <v>84</v>
      </c>
      <c r="H13" s="21"/>
      <c r="I13" s="21"/>
      <c r="J13" s="21"/>
      <c r="K13" s="21"/>
      <c r="L13" s="73" t="s">
        <v>488</v>
      </c>
      <c r="M13" s="73" t="s">
        <v>469</v>
      </c>
      <c r="N13" s="21"/>
      <c r="O13" s="21"/>
    </row>
    <row r="14" spans="1:15" ht="260">
      <c r="A14" s="21" t="s">
        <v>343</v>
      </c>
      <c r="B14" s="21" t="s">
        <v>489</v>
      </c>
      <c r="C14" s="21" t="s">
        <v>480</v>
      </c>
      <c r="D14" s="21" t="s">
        <v>480</v>
      </c>
      <c r="E14" s="21" t="s">
        <v>490</v>
      </c>
      <c r="F14" s="21"/>
      <c r="G14" s="21">
        <v>128</v>
      </c>
      <c r="H14" s="21"/>
      <c r="I14" s="21"/>
      <c r="J14" s="21"/>
      <c r="K14" s="21"/>
      <c r="L14" s="73" t="s">
        <v>491</v>
      </c>
      <c r="M14" s="73" t="s">
        <v>469</v>
      </c>
      <c r="N14" s="21"/>
      <c r="O14" s="21"/>
    </row>
    <row r="15" spans="1:15" ht="260">
      <c r="A15" s="21" t="s">
        <v>346</v>
      </c>
      <c r="B15" s="21" t="s">
        <v>492</v>
      </c>
      <c r="C15" s="21" t="s">
        <v>480</v>
      </c>
      <c r="D15" s="21" t="s">
        <v>480</v>
      </c>
      <c r="E15" s="21" t="s">
        <v>493</v>
      </c>
      <c r="F15" s="21"/>
      <c r="G15" s="21">
        <v>83</v>
      </c>
      <c r="H15" s="21"/>
      <c r="I15" s="21"/>
      <c r="J15" s="21"/>
      <c r="K15" s="21"/>
      <c r="L15" s="73" t="s">
        <v>491</v>
      </c>
      <c r="M15" s="73" t="s">
        <v>469</v>
      </c>
      <c r="N15" s="21"/>
      <c r="O15" s="21"/>
    </row>
    <row r="16" spans="1:15" ht="260">
      <c r="A16" s="21" t="s">
        <v>494</v>
      </c>
      <c r="B16" s="21" t="s">
        <v>495</v>
      </c>
      <c r="C16" s="21" t="s">
        <v>480</v>
      </c>
      <c r="D16" s="21" t="s">
        <v>480</v>
      </c>
      <c r="E16" s="21" t="s">
        <v>496</v>
      </c>
      <c r="F16" s="21"/>
      <c r="G16" s="21">
        <v>100</v>
      </c>
      <c r="H16" s="21"/>
      <c r="I16" s="21"/>
      <c r="J16" s="21"/>
      <c r="K16" s="21"/>
      <c r="L16" s="73" t="s">
        <v>491</v>
      </c>
      <c r="M16" s="73" t="s">
        <v>469</v>
      </c>
      <c r="N16" s="21"/>
      <c r="O16" s="21"/>
    </row>
    <row r="17" spans="1:15" ht="220">
      <c r="A17" s="21" t="s">
        <v>497</v>
      </c>
      <c r="B17" s="21" t="s">
        <v>498</v>
      </c>
      <c r="C17" s="21" t="s">
        <v>499</v>
      </c>
      <c r="D17" s="21" t="s">
        <v>499</v>
      </c>
      <c r="E17" s="21" t="s">
        <v>500</v>
      </c>
      <c r="F17" s="21"/>
      <c r="G17" s="21">
        <v>83</v>
      </c>
      <c r="H17" s="21"/>
      <c r="I17" s="21"/>
      <c r="J17" s="21"/>
      <c r="K17" s="21"/>
      <c r="L17" s="73" t="s">
        <v>501</v>
      </c>
      <c r="M17" s="73" t="s">
        <v>469</v>
      </c>
      <c r="N17" s="21"/>
      <c r="O17" s="21"/>
    </row>
    <row r="18" spans="1:15" ht="300">
      <c r="A18" s="21" t="s">
        <v>502</v>
      </c>
      <c r="B18" s="21" t="s">
        <v>503</v>
      </c>
      <c r="C18" s="21" t="s">
        <v>480</v>
      </c>
      <c r="D18" s="21" t="s">
        <v>480</v>
      </c>
      <c r="E18" s="21" t="s">
        <v>504</v>
      </c>
      <c r="F18" s="26">
        <v>9868278071</v>
      </c>
      <c r="G18" s="21">
        <v>84</v>
      </c>
      <c r="H18" s="21"/>
      <c r="I18" s="21"/>
      <c r="J18" s="21"/>
      <c r="K18" s="21"/>
      <c r="L18" s="73" t="s">
        <v>505</v>
      </c>
      <c r="M18" s="73" t="s">
        <v>469</v>
      </c>
      <c r="N18" s="21"/>
      <c r="O18" s="21"/>
    </row>
    <row r="19" spans="1:15" ht="200">
      <c r="A19" s="21" t="s">
        <v>506</v>
      </c>
      <c r="B19" s="21" t="s">
        <v>507</v>
      </c>
      <c r="C19" s="21" t="s">
        <v>508</v>
      </c>
      <c r="D19" s="21" t="s">
        <v>508</v>
      </c>
      <c r="E19" s="21" t="s">
        <v>509</v>
      </c>
      <c r="F19" s="21"/>
      <c r="G19" s="21"/>
      <c r="H19" s="21"/>
      <c r="I19" s="21"/>
      <c r="J19" s="21"/>
      <c r="K19" s="21"/>
      <c r="L19" s="73" t="s">
        <v>510</v>
      </c>
      <c r="M19" s="73" t="s">
        <v>469</v>
      </c>
      <c r="N19" s="21"/>
      <c r="O19" s="21"/>
    </row>
    <row r="20" spans="1:15" ht="300">
      <c r="A20" s="21" t="s">
        <v>511</v>
      </c>
      <c r="B20" s="21" t="s">
        <v>512</v>
      </c>
      <c r="C20" s="21" t="s">
        <v>513</v>
      </c>
      <c r="D20" s="21" t="s">
        <v>513</v>
      </c>
      <c r="E20" s="21" t="s">
        <v>514</v>
      </c>
      <c r="F20" s="26">
        <v>9863034176</v>
      </c>
      <c r="G20" s="21">
        <v>60</v>
      </c>
      <c r="H20" s="21"/>
      <c r="I20" s="21"/>
      <c r="J20" s="21"/>
      <c r="K20" s="21"/>
      <c r="L20" s="73" t="s">
        <v>515</v>
      </c>
      <c r="M20" s="73" t="s">
        <v>469</v>
      </c>
      <c r="N20" s="21"/>
      <c r="O20" s="21"/>
    </row>
    <row r="21" spans="1:15" ht="260">
      <c r="A21" s="21" t="s">
        <v>516</v>
      </c>
      <c r="B21" s="21" t="s">
        <v>517</v>
      </c>
      <c r="C21" s="21" t="s">
        <v>518</v>
      </c>
      <c r="D21" s="21" t="s">
        <v>518</v>
      </c>
      <c r="E21" s="21" t="s">
        <v>519</v>
      </c>
      <c r="F21" s="26">
        <v>9860524569</v>
      </c>
      <c r="G21" s="21">
        <v>83</v>
      </c>
      <c r="H21" s="21"/>
      <c r="I21" s="21"/>
      <c r="J21" s="21"/>
      <c r="K21" s="21"/>
      <c r="L21" s="73" t="s">
        <v>491</v>
      </c>
      <c r="M21" s="73" t="s">
        <v>469</v>
      </c>
      <c r="N21" s="21"/>
      <c r="O21" s="21"/>
    </row>
    <row r="22" spans="1:15" ht="24">
      <c r="A22" s="32"/>
      <c r="B22" s="32" t="s">
        <v>361</v>
      </c>
      <c r="C22" s="32"/>
      <c r="D22" s="32"/>
      <c r="E22" s="32"/>
      <c r="F22" s="32"/>
      <c r="G22" s="32"/>
      <c r="H22" s="32"/>
      <c r="I22" s="32"/>
      <c r="J22" s="32"/>
      <c r="K22" s="32" t="s">
        <v>362</v>
      </c>
      <c r="L22" s="32"/>
      <c r="M22" s="23"/>
      <c r="N22" s="32"/>
      <c r="O22" s="32"/>
    </row>
  </sheetData>
  <mergeCells count="2">
    <mergeCell ref="A3:N3"/>
    <mergeCell ref="D1:N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election sqref="A1:S1"/>
    </sheetView>
  </sheetViews>
  <sheetFormatPr defaultRowHeight="21.5"/>
  <cols>
    <col min="1" max="1" width="9.7265625" style="32" customWidth="1"/>
    <col min="2" max="2" width="46.81640625" style="32" customWidth="1"/>
    <col min="3" max="3" width="10.7265625" style="32" customWidth="1"/>
    <col min="4" max="4" width="6.453125" style="32" customWidth="1"/>
    <col min="5" max="5" width="7.453125" style="32" customWidth="1"/>
    <col min="6" max="6" width="9.81640625" style="32" customWidth="1"/>
    <col min="7" max="7" width="13" style="32" customWidth="1"/>
    <col min="8" max="8" width="7.1796875" style="32" customWidth="1"/>
    <col min="9" max="9" width="10.26953125" style="32" customWidth="1"/>
    <col min="10" max="10" width="11.1796875" style="32" customWidth="1"/>
    <col min="11" max="11" width="7.453125" style="32" customWidth="1"/>
    <col min="12" max="12" width="10.26953125" style="32" customWidth="1"/>
    <col min="13" max="13" width="6.81640625" style="32" customWidth="1"/>
    <col min="14" max="15" width="7.453125" style="32" customWidth="1"/>
    <col min="16" max="16" width="10" style="32" customWidth="1"/>
    <col min="17" max="17" width="7.54296875" style="32" customWidth="1"/>
    <col min="18" max="18" width="5.7265625" style="32" customWidth="1"/>
    <col min="19" max="19" width="4.453125" style="32" customWidth="1"/>
    <col min="20" max="16384" width="8.7265625" style="32"/>
  </cols>
  <sheetData>
    <row r="1" spans="1:19">
      <c r="A1" s="372" t="s">
        <v>592</v>
      </c>
      <c r="B1" s="372"/>
      <c r="C1" s="372"/>
      <c r="D1" s="372"/>
      <c r="E1" s="372"/>
      <c r="F1" s="372"/>
      <c r="G1" s="372"/>
      <c r="H1" s="372"/>
      <c r="I1" s="372"/>
      <c r="J1" s="372"/>
      <c r="K1" s="372"/>
      <c r="L1" s="372"/>
      <c r="M1" s="372"/>
      <c r="N1" s="372"/>
      <c r="O1" s="372"/>
      <c r="P1" s="372"/>
      <c r="Q1" s="372"/>
      <c r="R1" s="372"/>
      <c r="S1" s="372"/>
    </row>
    <row r="2" spans="1:19" ht="36" customHeight="1">
      <c r="A2" s="373" t="s">
        <v>0</v>
      </c>
      <c r="B2" s="374" t="s">
        <v>1</v>
      </c>
      <c r="C2" s="375" t="s">
        <v>2</v>
      </c>
      <c r="D2" s="374" t="s">
        <v>3</v>
      </c>
      <c r="E2" s="373" t="s">
        <v>4</v>
      </c>
      <c r="F2" s="373"/>
      <c r="G2" s="373"/>
      <c r="H2" s="375" t="s">
        <v>98</v>
      </c>
      <c r="I2" s="375"/>
      <c r="J2" s="375"/>
      <c r="K2" s="375" t="s">
        <v>99</v>
      </c>
      <c r="L2" s="375"/>
      <c r="M2" s="375"/>
      <c r="N2" s="374" t="s">
        <v>5</v>
      </c>
      <c r="O2" s="374"/>
      <c r="P2" s="374"/>
      <c r="Q2" s="376" t="s">
        <v>6</v>
      </c>
      <c r="R2" s="376"/>
      <c r="S2" s="374" t="s">
        <v>7</v>
      </c>
    </row>
    <row r="3" spans="1:19" ht="32">
      <c r="A3" s="373"/>
      <c r="B3" s="374"/>
      <c r="C3" s="375"/>
      <c r="D3" s="374"/>
      <c r="E3" s="162" t="s">
        <v>8</v>
      </c>
      <c r="F3" s="162" t="s">
        <v>9</v>
      </c>
      <c r="G3" s="162" t="s">
        <v>10</v>
      </c>
      <c r="H3" s="164" t="s">
        <v>8</v>
      </c>
      <c r="I3" s="164" t="s">
        <v>9</v>
      </c>
      <c r="J3" s="164" t="s">
        <v>11</v>
      </c>
      <c r="K3" s="164" t="s">
        <v>8</v>
      </c>
      <c r="L3" s="164" t="s">
        <v>9</v>
      </c>
      <c r="M3" s="164" t="s">
        <v>11</v>
      </c>
      <c r="N3" s="162" t="s">
        <v>8</v>
      </c>
      <c r="O3" s="162" t="s">
        <v>9</v>
      </c>
      <c r="P3" s="162" t="s">
        <v>12</v>
      </c>
      <c r="Q3" s="165" t="s">
        <v>13</v>
      </c>
      <c r="R3" s="163" t="s">
        <v>14</v>
      </c>
      <c r="S3" s="374"/>
    </row>
    <row r="4" spans="1:19">
      <c r="A4" s="115">
        <v>1</v>
      </c>
      <c r="B4" s="116">
        <v>2</v>
      </c>
      <c r="C4" s="115">
        <v>3</v>
      </c>
      <c r="D4" s="116">
        <v>4</v>
      </c>
      <c r="E4" s="115">
        <v>5</v>
      </c>
      <c r="F4" s="116">
        <v>6</v>
      </c>
      <c r="G4" s="115">
        <v>7</v>
      </c>
      <c r="H4" s="117">
        <v>8</v>
      </c>
      <c r="I4" s="117">
        <v>9</v>
      </c>
      <c r="J4" s="117">
        <v>10</v>
      </c>
      <c r="K4" s="117">
        <v>11</v>
      </c>
      <c r="L4" s="117">
        <v>12</v>
      </c>
      <c r="M4" s="117">
        <v>13</v>
      </c>
      <c r="N4" s="116">
        <v>14</v>
      </c>
      <c r="O4" s="116">
        <v>15</v>
      </c>
      <c r="P4" s="115">
        <v>16</v>
      </c>
      <c r="Q4" s="116">
        <v>17</v>
      </c>
      <c r="R4" s="115">
        <v>18</v>
      </c>
      <c r="S4" s="116">
        <v>19</v>
      </c>
    </row>
    <row r="5" spans="1:19" ht="18" customHeight="1">
      <c r="A5" s="369" t="s">
        <v>19</v>
      </c>
      <c r="B5" s="369"/>
      <c r="C5" s="164"/>
      <c r="D5" s="164"/>
      <c r="E5" s="164"/>
      <c r="F5" s="64"/>
      <c r="G5" s="164">
        <v>0</v>
      </c>
      <c r="H5" s="164"/>
      <c r="I5" s="64"/>
      <c r="J5" s="164"/>
      <c r="K5" s="120"/>
      <c r="L5" s="120"/>
      <c r="M5" s="120"/>
      <c r="N5" s="120"/>
      <c r="O5" s="120"/>
      <c r="P5" s="64"/>
      <c r="Q5" s="164"/>
      <c r="R5" s="164"/>
      <c r="S5" s="164"/>
    </row>
    <row r="6" spans="1:19" ht="40.5">
      <c r="A6" s="166" t="s">
        <v>278</v>
      </c>
      <c r="B6" s="166" t="s">
        <v>279</v>
      </c>
      <c r="C6" s="133">
        <v>26413</v>
      </c>
      <c r="D6" s="166" t="s">
        <v>16</v>
      </c>
      <c r="E6" s="185">
        <v>2</v>
      </c>
      <c r="F6" s="185">
        <v>100</v>
      </c>
      <c r="G6" s="185">
        <v>16</v>
      </c>
      <c r="H6" s="190">
        <v>0</v>
      </c>
      <c r="I6" s="190">
        <v>0</v>
      </c>
      <c r="J6" s="190">
        <v>0</v>
      </c>
      <c r="K6" s="185">
        <v>0</v>
      </c>
      <c r="L6" s="186">
        <v>100</v>
      </c>
      <c r="M6" s="185">
        <v>14.58</v>
      </c>
      <c r="N6" s="187">
        <v>2</v>
      </c>
      <c r="O6" s="188">
        <v>91.15</v>
      </c>
      <c r="P6" s="188">
        <v>14.58</v>
      </c>
      <c r="Q6" s="164"/>
      <c r="R6" s="64"/>
      <c r="S6" s="164"/>
    </row>
    <row r="7" spans="1:19" ht="34.5" customHeight="1">
      <c r="A7" s="422" t="s">
        <v>36</v>
      </c>
      <c r="B7" s="422"/>
      <c r="C7" s="171"/>
      <c r="D7" s="171"/>
      <c r="E7" s="185">
        <v>2</v>
      </c>
      <c r="F7" s="67">
        <f>SUM(F6:F6)</f>
        <v>100</v>
      </c>
      <c r="G7" s="67">
        <f>SUM(G6:G6)</f>
        <v>16</v>
      </c>
      <c r="H7" s="190">
        <v>0</v>
      </c>
      <c r="I7" s="190">
        <v>0</v>
      </c>
      <c r="J7" s="190">
        <v>0</v>
      </c>
      <c r="K7" s="186">
        <v>0</v>
      </c>
      <c r="L7" s="186">
        <v>100</v>
      </c>
      <c r="M7" s="185">
        <v>14.58</v>
      </c>
      <c r="N7" s="189">
        <v>2</v>
      </c>
      <c r="O7" s="188">
        <v>91.15</v>
      </c>
      <c r="P7" s="188">
        <v>14.58</v>
      </c>
      <c r="Q7" s="67"/>
      <c r="R7" s="67"/>
      <c r="S7" s="67"/>
    </row>
    <row r="8" spans="1:19">
      <c r="A8" s="164"/>
      <c r="B8" s="164" t="s">
        <v>37</v>
      </c>
      <c r="C8" s="164"/>
      <c r="D8" s="164"/>
      <c r="E8" s="185">
        <v>2</v>
      </c>
      <c r="F8" s="67">
        <f>SUM(F7:F7)</f>
        <v>100</v>
      </c>
      <c r="G8" s="67">
        <f>SUM(G7:G7)</f>
        <v>16</v>
      </c>
      <c r="H8" s="190">
        <v>0</v>
      </c>
      <c r="I8" s="190">
        <v>0</v>
      </c>
      <c r="J8" s="190">
        <v>0</v>
      </c>
      <c r="K8" s="186">
        <v>0</v>
      </c>
      <c r="L8" s="186">
        <v>100</v>
      </c>
      <c r="M8" s="185">
        <v>14.58</v>
      </c>
      <c r="N8" s="189">
        <v>2</v>
      </c>
      <c r="O8" s="188">
        <v>91.15</v>
      </c>
      <c r="P8" s="188">
        <v>14.58</v>
      </c>
      <c r="Q8" s="66"/>
      <c r="R8" s="64"/>
      <c r="S8" s="66"/>
    </row>
    <row r="9" spans="1:19">
      <c r="E9" s="191"/>
      <c r="F9" s="191"/>
      <c r="G9" s="191"/>
      <c r="H9" s="191"/>
      <c r="I9" s="191"/>
      <c r="J9" s="191"/>
      <c r="K9" s="191"/>
      <c r="L9" s="191"/>
      <c r="M9" s="191"/>
      <c r="N9" s="191"/>
      <c r="O9" s="191"/>
      <c r="P9" s="191"/>
      <c r="Q9" s="191"/>
    </row>
  </sheetData>
  <mergeCells count="13">
    <mergeCell ref="Q2:R2"/>
    <mergeCell ref="S2:S3"/>
    <mergeCell ref="A5:B5"/>
    <mergeCell ref="A7:B7"/>
    <mergeCell ref="A1:S1"/>
    <mergeCell ref="A2:A3"/>
    <mergeCell ref="B2:B3"/>
    <mergeCell ref="C2:C3"/>
    <mergeCell ref="D2:D3"/>
    <mergeCell ref="E2:G2"/>
    <mergeCell ref="H2:J2"/>
    <mergeCell ref="K2:M2"/>
    <mergeCell ref="N2:P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4" workbookViewId="0">
      <selection activeCell="A9" sqref="A9:XFD14"/>
    </sheetView>
  </sheetViews>
  <sheetFormatPr defaultRowHeight="14.5"/>
  <cols>
    <col min="1" max="1" width="6.81640625" customWidth="1"/>
    <col min="2" max="2" width="30.453125" customWidth="1"/>
    <col min="3" max="3" width="31" customWidth="1"/>
    <col min="4" max="4" width="18.54296875" customWidth="1"/>
    <col min="5" max="5" width="14" customWidth="1"/>
    <col min="6" max="6" width="11.453125" customWidth="1"/>
    <col min="7" max="7" width="11.26953125" customWidth="1"/>
    <col min="8" max="8" width="20.26953125" customWidth="1"/>
    <col min="9" max="9" width="16.7265625" customWidth="1"/>
    <col min="10" max="10" width="22.1796875" customWidth="1"/>
    <col min="11" max="11" width="19.7265625" customWidth="1"/>
    <col min="12" max="12" width="9.453125" customWidth="1"/>
    <col min="13" max="13" width="7.1796875" customWidth="1"/>
  </cols>
  <sheetData>
    <row r="1" spans="1:17" ht="20">
      <c r="A1" s="368" t="s">
        <v>40</v>
      </c>
      <c r="B1" s="368"/>
      <c r="C1" s="368"/>
      <c r="D1" s="368"/>
      <c r="E1" s="368"/>
      <c r="F1" s="368"/>
      <c r="G1" s="368"/>
      <c r="H1" s="368"/>
      <c r="I1" s="368"/>
      <c r="J1" s="368"/>
      <c r="K1" s="368"/>
      <c r="L1" s="368"/>
      <c r="M1" s="368"/>
    </row>
    <row r="2" spans="1:17" ht="20">
      <c r="A2" s="368" t="s">
        <v>41</v>
      </c>
      <c r="B2" s="368"/>
      <c r="C2" s="368"/>
      <c r="D2" s="368"/>
      <c r="E2" s="368"/>
      <c r="F2" s="368"/>
      <c r="G2" s="368"/>
      <c r="H2" s="368"/>
      <c r="I2" s="368"/>
      <c r="J2" s="368"/>
      <c r="K2" s="368"/>
      <c r="L2" s="368"/>
      <c r="M2" s="368"/>
    </row>
    <row r="3" spans="1:17" ht="20">
      <c r="A3" s="368" t="s">
        <v>74</v>
      </c>
      <c r="B3" s="368"/>
      <c r="C3" s="368"/>
      <c r="D3" s="368"/>
      <c r="E3" s="368"/>
      <c r="F3" s="368"/>
      <c r="G3" s="368"/>
      <c r="H3" s="368"/>
      <c r="I3" s="368"/>
      <c r="J3" s="368"/>
      <c r="K3" s="368"/>
      <c r="L3" s="368"/>
      <c r="M3" s="368"/>
    </row>
    <row r="4" spans="1:17" ht="20">
      <c r="A4" s="368" t="s">
        <v>574</v>
      </c>
      <c r="B4" s="368"/>
      <c r="C4" s="368"/>
      <c r="D4" s="368"/>
      <c r="E4" s="368"/>
      <c r="F4" s="368"/>
      <c r="G4" s="368"/>
      <c r="H4" s="368"/>
      <c r="I4" s="368"/>
      <c r="J4" s="368"/>
      <c r="K4" s="368"/>
      <c r="L4" s="368"/>
      <c r="M4" s="368"/>
    </row>
    <row r="5" spans="1:17" ht="136.15" customHeight="1">
      <c r="A5" s="20" t="s">
        <v>52</v>
      </c>
      <c r="B5" s="28" t="s">
        <v>76</v>
      </c>
      <c r="C5" s="28" t="s">
        <v>75</v>
      </c>
      <c r="D5" s="28" t="s">
        <v>104</v>
      </c>
      <c r="E5" s="28" t="s">
        <v>55</v>
      </c>
      <c r="F5" s="20" t="s">
        <v>56</v>
      </c>
      <c r="G5" s="28" t="s">
        <v>57</v>
      </c>
      <c r="H5" s="28" t="s">
        <v>58</v>
      </c>
      <c r="I5" s="28" t="s">
        <v>62</v>
      </c>
      <c r="J5" s="28" t="s">
        <v>66</v>
      </c>
      <c r="K5" s="28" t="s">
        <v>101</v>
      </c>
      <c r="L5" s="28" t="s">
        <v>87</v>
      </c>
      <c r="M5" s="28" t="s">
        <v>88</v>
      </c>
    </row>
    <row r="6" spans="1:17" ht="60">
      <c r="A6" s="29" t="s">
        <v>89</v>
      </c>
      <c r="B6" s="72" t="s">
        <v>520</v>
      </c>
      <c r="C6" s="20"/>
      <c r="D6" s="20"/>
      <c r="E6" s="20"/>
      <c r="F6" s="20"/>
      <c r="G6" s="20"/>
      <c r="H6" s="20"/>
      <c r="I6" s="70"/>
      <c r="J6" s="70"/>
      <c r="K6" s="70"/>
      <c r="L6" s="70"/>
      <c r="M6" s="70"/>
      <c r="N6" s="20"/>
      <c r="O6" s="70"/>
      <c r="P6" s="70"/>
      <c r="Q6" s="70"/>
    </row>
    <row r="7" spans="1:17" ht="21.5">
      <c r="A7" s="29">
        <v>1</v>
      </c>
      <c r="B7" s="26" t="s">
        <v>521</v>
      </c>
      <c r="C7" s="21" t="s">
        <v>522</v>
      </c>
      <c r="D7" s="21" t="s">
        <v>523</v>
      </c>
      <c r="E7" s="21"/>
      <c r="F7" s="21"/>
      <c r="G7" s="21"/>
      <c r="H7" s="21" t="s">
        <v>524</v>
      </c>
      <c r="I7" s="26">
        <v>9866081229</v>
      </c>
      <c r="J7" s="26">
        <v>800</v>
      </c>
      <c r="K7" s="21"/>
      <c r="L7" s="30"/>
      <c r="M7" s="30"/>
      <c r="N7" s="30"/>
      <c r="O7" s="30"/>
      <c r="P7" s="30"/>
      <c r="Q7" s="30"/>
    </row>
    <row r="8" spans="1:17" ht="21.5">
      <c r="A8" s="29">
        <v>2</v>
      </c>
      <c r="B8" s="26"/>
      <c r="C8" s="21" t="s">
        <v>525</v>
      </c>
      <c r="D8" s="21" t="s">
        <v>526</v>
      </c>
      <c r="E8" s="21"/>
      <c r="F8" s="21"/>
      <c r="G8" s="21"/>
      <c r="H8" s="21" t="s">
        <v>527</v>
      </c>
      <c r="I8" s="26">
        <v>9868643089</v>
      </c>
      <c r="J8" s="26">
        <v>800</v>
      </c>
      <c r="K8" s="21"/>
      <c r="L8" s="30"/>
      <c r="M8" s="30"/>
      <c r="N8" s="30"/>
      <c r="O8" s="30"/>
      <c r="P8" s="30"/>
      <c r="Q8" s="30"/>
    </row>
    <row r="10" spans="1:17" ht="21.5">
      <c r="B10" s="32"/>
      <c r="C10" s="32"/>
      <c r="D10" s="32"/>
      <c r="E10" s="32"/>
      <c r="F10" s="32"/>
      <c r="G10" s="32"/>
      <c r="H10" s="32"/>
      <c r="I10" s="32"/>
      <c r="J10" s="32"/>
      <c r="K10" s="32"/>
      <c r="L10" s="32"/>
    </row>
  </sheetData>
  <mergeCells count="4">
    <mergeCell ref="A1:M1"/>
    <mergeCell ref="A2:M2"/>
    <mergeCell ref="A3:M3"/>
    <mergeCell ref="A4:M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opLeftCell="D1" workbookViewId="0">
      <selection activeCell="D6" sqref="D6:T8"/>
    </sheetView>
  </sheetViews>
  <sheetFormatPr defaultRowHeight="21.5"/>
  <cols>
    <col min="1" max="1" width="3.81640625" style="149" customWidth="1"/>
    <col min="2" max="2" width="9.7265625" style="149" customWidth="1"/>
    <col min="3" max="3" width="46.81640625" style="149" customWidth="1"/>
    <col min="4" max="4" width="10.7265625" style="149" customWidth="1"/>
    <col min="5" max="5" width="6.453125" style="149" customWidth="1"/>
    <col min="6" max="6" width="7.453125" style="149" customWidth="1"/>
    <col min="7" max="7" width="9.81640625" style="149" customWidth="1"/>
    <col min="8" max="8" width="13" style="149" customWidth="1"/>
    <col min="9" max="9" width="7.1796875" style="149" customWidth="1"/>
    <col min="10" max="10" width="10.26953125" style="149" customWidth="1"/>
    <col min="11" max="11" width="11.1796875" style="149" customWidth="1"/>
    <col min="12" max="12" width="7.453125" style="149" customWidth="1"/>
    <col min="13" max="13" width="10.26953125" style="149" customWidth="1"/>
    <col min="14" max="14" width="6.81640625" style="149" customWidth="1"/>
    <col min="15" max="15" width="7.453125" style="149" customWidth="1"/>
    <col min="16" max="16" width="9.54296875" style="149" customWidth="1"/>
    <col min="17" max="17" width="10" style="149" customWidth="1"/>
    <col min="18" max="18" width="7.54296875" style="149" customWidth="1"/>
    <col min="19" max="19" width="5.7265625" style="149" customWidth="1"/>
    <col min="20" max="20" width="4.453125" style="149" customWidth="1"/>
    <col min="21" max="16384" width="8.7265625" style="149"/>
  </cols>
  <sheetData>
    <row r="1" spans="1:20">
      <c r="A1" s="431" t="s">
        <v>593</v>
      </c>
      <c r="B1" s="431"/>
      <c r="C1" s="431"/>
      <c r="D1" s="431"/>
      <c r="E1" s="431"/>
      <c r="F1" s="431"/>
      <c r="G1" s="431"/>
      <c r="H1" s="431"/>
      <c r="I1" s="431"/>
      <c r="J1" s="431"/>
      <c r="K1" s="431"/>
      <c r="L1" s="431"/>
      <c r="M1" s="431"/>
      <c r="N1" s="431"/>
      <c r="O1" s="431"/>
      <c r="P1" s="431"/>
      <c r="Q1" s="431"/>
      <c r="R1" s="431"/>
      <c r="S1" s="431"/>
      <c r="T1" s="431"/>
    </row>
    <row r="2" spans="1:20" ht="23.5" customHeight="1">
      <c r="B2" s="373" t="s">
        <v>0</v>
      </c>
      <c r="C2" s="374" t="s">
        <v>1</v>
      </c>
      <c r="D2" s="375" t="s">
        <v>2</v>
      </c>
      <c r="E2" s="374" t="s">
        <v>3</v>
      </c>
      <c r="F2" s="373" t="s">
        <v>4</v>
      </c>
      <c r="G2" s="373"/>
      <c r="H2" s="373"/>
      <c r="I2" s="375" t="s">
        <v>98</v>
      </c>
      <c r="J2" s="375"/>
      <c r="K2" s="375"/>
      <c r="L2" s="375" t="s">
        <v>99</v>
      </c>
      <c r="M2" s="375"/>
      <c r="N2" s="375"/>
      <c r="O2" s="374" t="s">
        <v>5</v>
      </c>
      <c r="P2" s="374"/>
      <c r="Q2" s="374"/>
      <c r="R2" s="376" t="s">
        <v>6</v>
      </c>
      <c r="S2" s="376"/>
      <c r="T2" s="374" t="s">
        <v>7</v>
      </c>
    </row>
    <row r="3" spans="1:20" ht="32">
      <c r="B3" s="373"/>
      <c r="C3" s="374"/>
      <c r="D3" s="375"/>
      <c r="E3" s="374"/>
      <c r="F3" s="162" t="s">
        <v>8</v>
      </c>
      <c r="G3" s="162" t="s">
        <v>9</v>
      </c>
      <c r="H3" s="162" t="s">
        <v>10</v>
      </c>
      <c r="I3" s="164" t="s">
        <v>8</v>
      </c>
      <c r="J3" s="164" t="s">
        <v>9</v>
      </c>
      <c r="K3" s="164" t="s">
        <v>11</v>
      </c>
      <c r="L3" s="164" t="s">
        <v>8</v>
      </c>
      <c r="M3" s="164" t="s">
        <v>9</v>
      </c>
      <c r="N3" s="164" t="s">
        <v>11</v>
      </c>
      <c r="O3" s="162" t="s">
        <v>8</v>
      </c>
      <c r="P3" s="162" t="s">
        <v>9</v>
      </c>
      <c r="Q3" s="162" t="s">
        <v>12</v>
      </c>
      <c r="R3" s="165" t="s">
        <v>13</v>
      </c>
      <c r="S3" s="163" t="s">
        <v>14</v>
      </c>
      <c r="T3" s="374"/>
    </row>
    <row r="4" spans="1:20">
      <c r="B4" s="115">
        <v>1</v>
      </c>
      <c r="C4" s="116">
        <v>2</v>
      </c>
      <c r="D4" s="115">
        <v>3</v>
      </c>
      <c r="E4" s="116">
        <v>4</v>
      </c>
      <c r="F4" s="115">
        <v>5</v>
      </c>
      <c r="G4" s="116">
        <v>6</v>
      </c>
      <c r="H4" s="115">
        <v>7</v>
      </c>
      <c r="I4" s="117">
        <v>8</v>
      </c>
      <c r="J4" s="117">
        <v>9</v>
      </c>
      <c r="K4" s="117">
        <v>10</v>
      </c>
      <c r="L4" s="117">
        <v>11</v>
      </c>
      <c r="M4" s="117">
        <v>12</v>
      </c>
      <c r="N4" s="117">
        <v>13</v>
      </c>
      <c r="O4" s="116">
        <v>14</v>
      </c>
      <c r="P4" s="116">
        <v>15</v>
      </c>
      <c r="Q4" s="115">
        <v>16</v>
      </c>
      <c r="R4" s="116">
        <v>17</v>
      </c>
      <c r="S4" s="115">
        <v>18</v>
      </c>
      <c r="T4" s="116">
        <v>19</v>
      </c>
    </row>
    <row r="5" spans="1:20" ht="15.65" customHeight="1">
      <c r="B5" s="369" t="s">
        <v>19</v>
      </c>
      <c r="C5" s="369"/>
      <c r="D5" s="164"/>
      <c r="E5" s="164"/>
      <c r="F5" s="164"/>
      <c r="G5" s="64"/>
      <c r="H5" s="164">
        <v>0</v>
      </c>
      <c r="I5" s="164"/>
      <c r="J5" s="64"/>
      <c r="K5" s="164"/>
      <c r="L5" s="120"/>
      <c r="M5" s="120"/>
      <c r="N5" s="120"/>
      <c r="O5" s="120"/>
      <c r="P5" s="120"/>
      <c r="Q5" s="64"/>
      <c r="R5" s="164"/>
      <c r="S5" s="164"/>
      <c r="T5" s="164"/>
    </row>
    <row r="6" spans="1:20" ht="55.5" customHeight="1">
      <c r="B6" s="192" t="s">
        <v>276</v>
      </c>
      <c r="C6" s="192" t="s">
        <v>277</v>
      </c>
      <c r="D6" s="185">
        <v>22522</v>
      </c>
      <c r="E6" s="185" t="s">
        <v>15</v>
      </c>
      <c r="F6" s="185">
        <v>1</v>
      </c>
      <c r="G6" s="185">
        <v>100</v>
      </c>
      <c r="H6" s="185">
        <v>10</v>
      </c>
      <c r="I6" s="185">
        <v>1</v>
      </c>
      <c r="J6" s="185">
        <v>0</v>
      </c>
      <c r="K6" s="185">
        <v>0</v>
      </c>
      <c r="L6" s="189">
        <v>1</v>
      </c>
      <c r="M6" s="187">
        <v>100</v>
      </c>
      <c r="N6" s="194">
        <v>7.02</v>
      </c>
      <c r="O6" s="187">
        <v>1</v>
      </c>
      <c r="P6" s="189">
        <f>Q6/$H$8*100</f>
        <v>81.5</v>
      </c>
      <c r="Q6" s="188">
        <v>8.15</v>
      </c>
      <c r="R6" s="164"/>
      <c r="S6" s="64"/>
      <c r="T6" s="164"/>
    </row>
    <row r="7" spans="1:20">
      <c r="B7" s="369" t="s">
        <v>36</v>
      </c>
      <c r="C7" s="369"/>
      <c r="D7" s="171"/>
      <c r="E7" s="171"/>
      <c r="F7" s="185">
        <v>1</v>
      </c>
      <c r="G7" s="67">
        <f>SUM(G6:G6)</f>
        <v>100</v>
      </c>
      <c r="H7" s="67">
        <f>SUM(H6:H6)</f>
        <v>10</v>
      </c>
      <c r="I7" s="185">
        <v>1</v>
      </c>
      <c r="J7" s="185">
        <v>0</v>
      </c>
      <c r="K7" s="185">
        <v>0</v>
      </c>
      <c r="L7" s="185">
        <v>1</v>
      </c>
      <c r="M7" s="187">
        <v>100</v>
      </c>
      <c r="N7" s="194">
        <v>7.02</v>
      </c>
      <c r="O7" s="189">
        <v>1</v>
      </c>
      <c r="P7" s="189">
        <f t="shared" ref="P7" si="0">Q7/$H$8*100</f>
        <v>81.5</v>
      </c>
      <c r="Q7" s="188">
        <v>8.15</v>
      </c>
      <c r="R7" s="67"/>
      <c r="S7" s="67"/>
      <c r="T7" s="67"/>
    </row>
    <row r="8" spans="1:20">
      <c r="B8" s="193"/>
      <c r="C8" s="193" t="s">
        <v>37</v>
      </c>
      <c r="D8" s="164"/>
      <c r="E8" s="164"/>
      <c r="F8" s="185">
        <v>1</v>
      </c>
      <c r="G8" s="67">
        <f>SUM(G7:G7)</f>
        <v>100</v>
      </c>
      <c r="H8" s="67">
        <f>SUM(H7:H7)</f>
        <v>10</v>
      </c>
      <c r="I8" s="185">
        <v>1</v>
      </c>
      <c r="J8" s="185">
        <v>0</v>
      </c>
      <c r="K8" s="185">
        <v>0</v>
      </c>
      <c r="L8" s="185">
        <v>1</v>
      </c>
      <c r="M8" s="187">
        <v>100</v>
      </c>
      <c r="N8" s="194">
        <v>7.02</v>
      </c>
      <c r="O8" s="189">
        <v>1</v>
      </c>
      <c r="P8" s="189">
        <f>Q8/$H$8*100</f>
        <v>81.5</v>
      </c>
      <c r="Q8" s="188">
        <v>8.15</v>
      </c>
      <c r="R8" s="66"/>
      <c r="S8" s="64"/>
      <c r="T8" s="66"/>
    </row>
    <row r="9" spans="1:20">
      <c r="B9" s="125"/>
      <c r="C9" s="126"/>
      <c r="D9" s="127"/>
      <c r="E9" s="128"/>
      <c r="F9" s="128"/>
      <c r="G9" s="128"/>
      <c r="L9" s="153"/>
      <c r="M9" s="153"/>
      <c r="N9" s="153"/>
      <c r="O9" s="153"/>
      <c r="P9" s="125"/>
      <c r="Q9" s="129"/>
      <c r="R9" s="125"/>
      <c r="S9" s="125"/>
      <c r="T9" s="125"/>
    </row>
    <row r="10" spans="1:20">
      <c r="B10" s="125"/>
      <c r="C10" s="126"/>
      <c r="D10" s="127"/>
      <c r="E10" s="128"/>
      <c r="F10" s="128"/>
      <c r="G10" s="128"/>
      <c r="L10" s="421"/>
      <c r="M10" s="421"/>
      <c r="N10" s="421"/>
      <c r="O10" s="421"/>
      <c r="P10" s="130"/>
      <c r="Q10" s="131"/>
      <c r="R10" s="125"/>
      <c r="S10" s="125"/>
      <c r="T10" s="125"/>
    </row>
    <row r="13" spans="1:20" ht="15.65" customHeight="1"/>
    <row r="14" spans="1:20" ht="15.65" customHeight="1"/>
    <row r="26" ht="15.65" customHeight="1"/>
  </sheetData>
  <mergeCells count="14">
    <mergeCell ref="A1:T1"/>
    <mergeCell ref="L10:O10"/>
    <mergeCell ref="R2:S2"/>
    <mergeCell ref="T2:T3"/>
    <mergeCell ref="B5:C5"/>
    <mergeCell ref="B7:C7"/>
    <mergeCell ref="B2:B3"/>
    <mergeCell ref="C2:C3"/>
    <mergeCell ref="D2:D3"/>
    <mergeCell ref="E2:E3"/>
    <mergeCell ref="F2:H2"/>
    <mergeCell ref="I2:K2"/>
    <mergeCell ref="L2:N2"/>
    <mergeCell ref="O2:Q2"/>
  </mergeCells>
  <pageMargins left="0.7" right="0.7" top="0.75" bottom="0.75" header="0.3" footer="0.3"/>
  <pageSetup paperSize="9" orientation="portrait" horizontalDpi="4294967293"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D4" sqref="D4"/>
    </sheetView>
  </sheetViews>
  <sheetFormatPr defaultRowHeight="14.5"/>
  <cols>
    <col min="1" max="1" width="6.81640625" customWidth="1"/>
    <col min="2" max="2" width="32.453125" customWidth="1"/>
    <col min="3" max="3" width="18.54296875" customWidth="1"/>
    <col min="4" max="4" width="16.7265625" customWidth="1"/>
    <col min="5" max="5" width="19.81640625" customWidth="1"/>
    <col min="6" max="6" width="19.453125" customWidth="1"/>
    <col min="7" max="7" width="10.7265625" customWidth="1"/>
    <col min="8" max="8" width="12.7265625" customWidth="1"/>
    <col min="9" max="9" width="30.81640625" customWidth="1"/>
    <col min="10" max="10" width="20.26953125" customWidth="1"/>
    <col min="11" max="11" width="8.54296875" customWidth="1"/>
    <col min="12" max="12" width="8.1796875" customWidth="1"/>
  </cols>
  <sheetData>
    <row r="1" spans="1:13" ht="20">
      <c r="A1" s="420" t="s">
        <v>594</v>
      </c>
      <c r="B1" s="420"/>
      <c r="C1" s="420"/>
      <c r="D1" s="420"/>
      <c r="E1" s="420"/>
      <c r="F1" s="420"/>
      <c r="G1" s="420"/>
      <c r="H1" s="420"/>
      <c r="I1" s="420"/>
      <c r="J1" s="420"/>
      <c r="K1" s="420"/>
      <c r="L1" s="420"/>
    </row>
    <row r="2" spans="1:13" ht="20">
      <c r="A2" s="420" t="s">
        <v>574</v>
      </c>
      <c r="B2" s="420"/>
      <c r="C2" s="420"/>
      <c r="D2" s="420"/>
      <c r="E2" s="420"/>
      <c r="F2" s="420"/>
      <c r="G2" s="420"/>
      <c r="H2" s="420"/>
      <c r="I2" s="420"/>
      <c r="J2" s="420"/>
      <c r="K2" s="420"/>
      <c r="L2" s="420"/>
    </row>
    <row r="3" spans="1:13" ht="80">
      <c r="A3" s="20" t="s">
        <v>52</v>
      </c>
      <c r="B3" s="28" t="s">
        <v>77</v>
      </c>
      <c r="C3" s="28" t="s">
        <v>53</v>
      </c>
      <c r="D3" s="28" t="s">
        <v>55</v>
      </c>
      <c r="E3" s="20" t="s">
        <v>56</v>
      </c>
      <c r="F3" s="28" t="s">
        <v>57</v>
      </c>
      <c r="G3" s="28" t="s">
        <v>58</v>
      </c>
      <c r="H3" s="28" t="s">
        <v>62</v>
      </c>
      <c r="I3" s="28" t="s">
        <v>78</v>
      </c>
      <c r="J3" s="28" t="s">
        <v>100</v>
      </c>
      <c r="K3" s="28" t="s">
        <v>87</v>
      </c>
      <c r="L3" s="28" t="s">
        <v>88</v>
      </c>
    </row>
    <row r="4" spans="1:13" ht="200">
      <c r="A4" s="26">
        <v>1</v>
      </c>
      <c r="B4" s="21" t="s">
        <v>528</v>
      </c>
      <c r="C4" s="21" t="s">
        <v>338</v>
      </c>
      <c r="D4" s="21" t="s">
        <v>338</v>
      </c>
      <c r="E4" s="21" t="s">
        <v>529</v>
      </c>
      <c r="F4" s="26">
        <v>9843477026</v>
      </c>
      <c r="G4" s="24">
        <v>300</v>
      </c>
      <c r="H4" s="19"/>
      <c r="I4" s="24">
        <v>130</v>
      </c>
      <c r="J4" s="71" t="s">
        <v>530</v>
      </c>
      <c r="K4" s="19"/>
      <c r="L4" s="24">
        <v>35</v>
      </c>
      <c r="M4" s="26">
        <v>8</v>
      </c>
    </row>
    <row r="5" spans="1:13" ht="240">
      <c r="A5" s="26">
        <v>2</v>
      </c>
      <c r="B5" s="21" t="s">
        <v>531</v>
      </c>
      <c r="C5" s="21" t="s">
        <v>532</v>
      </c>
      <c r="D5" s="21" t="s">
        <v>532</v>
      </c>
      <c r="E5" s="21" t="s">
        <v>533</v>
      </c>
      <c r="F5" s="26">
        <v>9864882076</v>
      </c>
      <c r="G5" s="26">
        <v>200</v>
      </c>
      <c r="H5" s="21"/>
      <c r="I5" s="26">
        <v>87</v>
      </c>
      <c r="J5" s="71" t="s">
        <v>534</v>
      </c>
      <c r="K5" s="21"/>
      <c r="L5" s="26">
        <v>15</v>
      </c>
      <c r="M5" s="26">
        <v>7</v>
      </c>
    </row>
    <row r="6" spans="1:13" ht="220">
      <c r="A6" s="26">
        <v>3</v>
      </c>
      <c r="B6" s="21" t="s">
        <v>535</v>
      </c>
      <c r="C6" s="21" t="s">
        <v>532</v>
      </c>
      <c r="D6" s="21" t="s">
        <v>532</v>
      </c>
      <c r="E6" s="21" t="s">
        <v>536</v>
      </c>
      <c r="F6" s="26">
        <v>9866533608</v>
      </c>
      <c r="G6" s="26">
        <v>200</v>
      </c>
      <c r="H6" s="21"/>
      <c r="I6" s="26">
        <v>87</v>
      </c>
      <c r="J6" s="71" t="s">
        <v>537</v>
      </c>
      <c r="K6" s="21"/>
      <c r="L6" s="26">
        <v>18</v>
      </c>
      <c r="M6" s="26">
        <v>12</v>
      </c>
    </row>
    <row r="7" spans="1:13" ht="240">
      <c r="A7" s="26">
        <v>4</v>
      </c>
      <c r="B7" s="21" t="s">
        <v>538</v>
      </c>
      <c r="C7" s="21" t="s">
        <v>539</v>
      </c>
      <c r="D7" s="21" t="s">
        <v>539</v>
      </c>
      <c r="E7" s="21" t="s">
        <v>540</v>
      </c>
      <c r="F7" s="26">
        <v>9866201300</v>
      </c>
      <c r="G7" s="26">
        <v>200</v>
      </c>
      <c r="H7" s="21"/>
      <c r="I7" s="26">
        <v>87</v>
      </c>
      <c r="J7" s="71" t="s">
        <v>541</v>
      </c>
      <c r="K7" s="21"/>
      <c r="L7" s="26">
        <v>15</v>
      </c>
      <c r="M7" s="26">
        <v>11</v>
      </c>
    </row>
    <row r="9" spans="1:13" ht="21.5">
      <c r="B9" s="32"/>
      <c r="C9" s="32"/>
      <c r="D9" s="32"/>
      <c r="E9" s="32"/>
      <c r="F9" s="32"/>
      <c r="G9" s="32"/>
      <c r="H9" s="32"/>
      <c r="I9" s="32"/>
      <c r="J9" s="32"/>
      <c r="K9" s="32"/>
      <c r="L9" s="32"/>
    </row>
  </sheetData>
  <mergeCells count="2">
    <mergeCell ref="A1:L1"/>
    <mergeCell ref="A2:L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D12" sqref="D12"/>
    </sheetView>
  </sheetViews>
  <sheetFormatPr defaultColWidth="8.54296875" defaultRowHeight="14.5"/>
  <cols>
    <col min="4" max="4" width="28.7265625" customWidth="1"/>
    <col min="5" max="5" width="11.54296875" customWidth="1"/>
    <col min="7" max="7" width="11.54296875" customWidth="1"/>
    <col min="8" max="8" width="23.26953125" customWidth="1"/>
    <col min="9" max="9" width="21.08984375" customWidth="1"/>
    <col min="10" max="10" width="22.453125" customWidth="1"/>
  </cols>
  <sheetData>
    <row r="1" spans="1:11" ht="21.5">
      <c r="A1" s="32" t="s">
        <v>1486</v>
      </c>
    </row>
    <row r="3" spans="1:11" ht="129">
      <c r="A3" s="330" t="s">
        <v>80</v>
      </c>
      <c r="B3" s="331" t="s">
        <v>1473</v>
      </c>
      <c r="C3" s="331" t="s">
        <v>3</v>
      </c>
      <c r="D3" s="331" t="s">
        <v>1474</v>
      </c>
      <c r="E3" s="332" t="s">
        <v>1475</v>
      </c>
      <c r="F3" s="333" t="s">
        <v>1476</v>
      </c>
      <c r="G3" s="333" t="s">
        <v>1477</v>
      </c>
      <c r="H3" s="333" t="s">
        <v>1478</v>
      </c>
      <c r="I3" s="333" t="s">
        <v>1479</v>
      </c>
      <c r="J3" s="333" t="s">
        <v>1480</v>
      </c>
      <c r="K3" s="333" t="s">
        <v>7</v>
      </c>
    </row>
    <row r="4" spans="1:11" ht="86">
      <c r="A4" s="334">
        <v>1</v>
      </c>
      <c r="B4" s="237" t="s">
        <v>1481</v>
      </c>
      <c r="C4" s="237" t="s">
        <v>15</v>
      </c>
      <c r="D4" s="237" t="s">
        <v>1482</v>
      </c>
      <c r="E4" s="335">
        <v>500000</v>
      </c>
      <c r="F4" s="335">
        <v>80000</v>
      </c>
      <c r="G4" s="335">
        <v>580000</v>
      </c>
      <c r="H4" s="336" t="s">
        <v>1483</v>
      </c>
      <c r="I4" s="336" t="s">
        <v>1485</v>
      </c>
      <c r="J4" s="336" t="s">
        <v>1484</v>
      </c>
      <c r="K4" s="332"/>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4" workbookViewId="0">
      <selection activeCell="H10" sqref="H10"/>
    </sheetView>
  </sheetViews>
  <sheetFormatPr defaultRowHeight="21.5"/>
  <cols>
    <col min="1" max="1" width="6.54296875" style="32" customWidth="1"/>
    <col min="2" max="2" width="19.453125" style="32" customWidth="1"/>
    <col min="3" max="3" width="16.26953125" style="32" customWidth="1"/>
    <col min="4" max="4" width="11.453125" style="32" customWidth="1"/>
    <col min="5" max="5" width="11.7265625" style="32" customWidth="1"/>
    <col min="6" max="6" width="11.26953125" style="32" customWidth="1"/>
    <col min="7" max="7" width="11" style="32" customWidth="1"/>
    <col min="8" max="8" width="19" style="32" customWidth="1"/>
    <col min="9" max="9" width="12.7265625" style="32" customWidth="1"/>
    <col min="10" max="10" width="14" style="32" customWidth="1"/>
    <col min="11" max="11" width="26.26953125" style="32" customWidth="1"/>
    <col min="12" max="16384" width="8.7265625" style="32"/>
  </cols>
  <sheetData>
    <row r="1" spans="1:11" ht="30.65" customHeight="1">
      <c r="A1" s="437" t="s">
        <v>576</v>
      </c>
      <c r="B1" s="437"/>
      <c r="C1" s="437"/>
      <c r="D1" s="437"/>
      <c r="E1" s="437"/>
      <c r="F1" s="437"/>
      <c r="G1" s="437"/>
      <c r="H1" s="437"/>
      <c r="I1" s="437"/>
      <c r="J1" s="437"/>
      <c r="K1" s="110"/>
    </row>
    <row r="2" spans="1:11">
      <c r="A2" s="432" t="s">
        <v>43</v>
      </c>
      <c r="B2" s="432" t="s">
        <v>79</v>
      </c>
      <c r="C2" s="432" t="s">
        <v>51</v>
      </c>
      <c r="D2" s="436" t="s">
        <v>50</v>
      </c>
      <c r="E2" s="432" t="s">
        <v>4</v>
      </c>
      <c r="F2" s="432"/>
      <c r="G2" s="432" t="s">
        <v>44</v>
      </c>
      <c r="H2" s="432"/>
      <c r="I2" s="432" t="s">
        <v>45</v>
      </c>
      <c r="J2" s="432"/>
      <c r="K2" s="432" t="s">
        <v>46</v>
      </c>
    </row>
    <row r="3" spans="1:11" ht="50.5" customHeight="1">
      <c r="A3" s="432"/>
      <c r="B3" s="432"/>
      <c r="C3" s="432"/>
      <c r="D3" s="436"/>
      <c r="E3" s="111" t="s">
        <v>8</v>
      </c>
      <c r="F3" s="111" t="s">
        <v>47</v>
      </c>
      <c r="G3" s="111" t="s">
        <v>8</v>
      </c>
      <c r="H3" s="111" t="s">
        <v>48</v>
      </c>
      <c r="I3" s="27" t="s">
        <v>8</v>
      </c>
      <c r="J3" s="111" t="s">
        <v>47</v>
      </c>
      <c r="K3" s="432"/>
    </row>
    <row r="4" spans="1:11" ht="70">
      <c r="A4" s="14">
        <v>1</v>
      </c>
      <c r="B4" s="33" t="s">
        <v>82</v>
      </c>
      <c r="C4" s="33" t="s">
        <v>210</v>
      </c>
      <c r="D4" s="36" t="s">
        <v>15</v>
      </c>
      <c r="E4" s="195">
        <v>30</v>
      </c>
      <c r="F4" s="18">
        <v>210</v>
      </c>
      <c r="G4" s="196"/>
      <c r="H4" s="197"/>
      <c r="I4" s="196">
        <v>30</v>
      </c>
      <c r="J4" s="198">
        <v>210</v>
      </c>
      <c r="K4" s="16" t="s">
        <v>552</v>
      </c>
    </row>
    <row r="5" spans="1:11" ht="60">
      <c r="A5" s="14">
        <v>2</v>
      </c>
      <c r="B5" s="433" t="s">
        <v>553</v>
      </c>
      <c r="C5" s="17" t="s">
        <v>554</v>
      </c>
      <c r="D5" s="199" t="s">
        <v>15</v>
      </c>
      <c r="E5" s="195">
        <v>3</v>
      </c>
      <c r="F5" s="18">
        <v>45</v>
      </c>
      <c r="G5" s="196"/>
      <c r="H5" s="15"/>
      <c r="I5" s="196">
        <v>3</v>
      </c>
      <c r="J5" s="198">
        <v>45</v>
      </c>
      <c r="K5" s="16" t="s">
        <v>577</v>
      </c>
    </row>
    <row r="6" spans="1:11" ht="35">
      <c r="A6" s="14">
        <v>3</v>
      </c>
      <c r="B6" s="434"/>
      <c r="C6" s="33" t="s">
        <v>555</v>
      </c>
      <c r="D6" s="36" t="s">
        <v>15</v>
      </c>
      <c r="E6" s="195">
        <v>1</v>
      </c>
      <c r="F6" s="18">
        <v>500</v>
      </c>
      <c r="G6" s="196"/>
      <c r="H6" s="196"/>
      <c r="I6" s="196">
        <v>1</v>
      </c>
      <c r="J6" s="198">
        <v>500</v>
      </c>
      <c r="K6" s="16" t="s">
        <v>556</v>
      </c>
    </row>
    <row r="7" spans="1:11" ht="60">
      <c r="A7" s="14">
        <v>4</v>
      </c>
      <c r="B7" s="435"/>
      <c r="C7" s="18" t="s">
        <v>557</v>
      </c>
      <c r="D7" s="18" t="s">
        <v>16</v>
      </c>
      <c r="E7" s="18">
        <v>1</v>
      </c>
      <c r="F7" s="25">
        <v>1000</v>
      </c>
      <c r="G7" s="25"/>
      <c r="H7" s="25"/>
      <c r="I7" s="200">
        <v>1</v>
      </c>
      <c r="J7" s="201">
        <v>1000</v>
      </c>
      <c r="K7" s="16" t="s">
        <v>556</v>
      </c>
    </row>
    <row r="8" spans="1:11" ht="80">
      <c r="A8" s="14">
        <v>1</v>
      </c>
      <c r="B8" s="18" t="s">
        <v>542</v>
      </c>
      <c r="C8" s="18" t="s">
        <v>542</v>
      </c>
      <c r="D8" s="18" t="s">
        <v>16</v>
      </c>
      <c r="E8" s="18">
        <v>23</v>
      </c>
      <c r="F8" s="25">
        <v>17300</v>
      </c>
      <c r="G8" s="25">
        <v>19</v>
      </c>
      <c r="H8" s="25">
        <v>14299</v>
      </c>
      <c r="I8" s="200">
        <v>2</v>
      </c>
      <c r="J8" s="201">
        <v>3001</v>
      </c>
      <c r="K8" s="18" t="s">
        <v>558</v>
      </c>
    </row>
    <row r="9" spans="1:11">
      <c r="D9" s="191"/>
      <c r="E9" s="191"/>
      <c r="F9" s="191"/>
      <c r="G9" s="191"/>
      <c r="H9" s="191"/>
      <c r="I9" s="191"/>
      <c r="J9" s="191"/>
    </row>
    <row r="10" spans="1:11">
      <c r="D10" s="191"/>
      <c r="E10" s="191"/>
      <c r="F10" s="191"/>
      <c r="G10" s="191"/>
      <c r="H10" s="191"/>
      <c r="I10" s="191"/>
      <c r="J10" s="191"/>
    </row>
    <row r="11" spans="1:11" ht="21" customHeight="1">
      <c r="D11" s="191"/>
      <c r="E11" s="191"/>
      <c r="F11" s="191"/>
      <c r="G11" s="191"/>
      <c r="H11" s="191"/>
      <c r="I11" s="191"/>
      <c r="J11" s="191"/>
    </row>
    <row r="12" spans="1:11" ht="18.649999999999999" customHeight="1">
      <c r="D12" s="191"/>
      <c r="E12" s="191"/>
      <c r="F12" s="191"/>
      <c r="G12" s="191"/>
      <c r="H12" s="191"/>
      <c r="I12" s="191"/>
      <c r="J12" s="191"/>
    </row>
    <row r="13" spans="1:11">
      <c r="D13" s="191"/>
      <c r="E13" s="191"/>
      <c r="F13" s="191"/>
      <c r="G13" s="191"/>
      <c r="H13" s="191"/>
      <c r="I13" s="191"/>
      <c r="J13" s="191"/>
    </row>
    <row r="14" spans="1:11">
      <c r="D14" s="191"/>
      <c r="E14" s="191"/>
      <c r="F14" s="191"/>
      <c r="G14" s="191"/>
      <c r="H14" s="191"/>
      <c r="I14" s="191"/>
      <c r="J14" s="191"/>
    </row>
    <row r="15" spans="1:11">
      <c r="D15" s="191"/>
      <c r="E15" s="191"/>
      <c r="F15" s="191"/>
      <c r="G15" s="191"/>
      <c r="H15" s="191"/>
      <c r="I15" s="191"/>
      <c r="J15" s="191"/>
    </row>
    <row r="16" spans="1:11">
      <c r="D16" s="191"/>
      <c r="E16" s="191"/>
      <c r="F16" s="191"/>
      <c r="G16" s="191"/>
      <c r="H16" s="191"/>
      <c r="I16" s="191"/>
      <c r="J16" s="191"/>
    </row>
    <row r="17" spans="4:10">
      <c r="D17" s="191"/>
      <c r="E17" s="191"/>
      <c r="F17" s="191"/>
      <c r="G17" s="191"/>
      <c r="H17" s="191"/>
      <c r="I17" s="191"/>
      <c r="J17" s="191"/>
    </row>
    <row r="18" spans="4:10">
      <c r="D18" s="191"/>
      <c r="E18" s="191"/>
      <c r="F18" s="191"/>
      <c r="G18" s="191"/>
      <c r="H18" s="191"/>
      <c r="I18" s="191"/>
      <c r="J18" s="191"/>
    </row>
    <row r="19" spans="4:10">
      <c r="D19" s="191"/>
      <c r="E19" s="191"/>
      <c r="F19" s="191"/>
      <c r="G19" s="191"/>
      <c r="H19" s="191"/>
      <c r="I19" s="191"/>
      <c r="J19" s="191"/>
    </row>
  </sheetData>
  <mergeCells count="10">
    <mergeCell ref="A1:J1"/>
    <mergeCell ref="C2:C3"/>
    <mergeCell ref="E2:F2"/>
    <mergeCell ref="G2:H2"/>
    <mergeCell ref="I2:J2"/>
    <mergeCell ref="K2:K3"/>
    <mergeCell ref="B5:B7"/>
    <mergeCell ref="A2:A3"/>
    <mergeCell ref="B2:B3"/>
    <mergeCell ref="D2:D3"/>
  </mergeCells>
  <dataValidations count="1">
    <dataValidation type="list" errorStyle="warning" allowBlank="1" showInputMessage="1" showErrorMessage="1" errorTitle="Invalid" error="You have entered the Invalid Program/Activity" promptTitle="Program/Activity" sqref="B4:D4 C6:D6">
      <formula1>INDIRECT("Datasource!A6:A40")</formula1>
    </dataValidation>
  </dataValidations>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B2" sqref="B2"/>
    </sheetView>
  </sheetViews>
  <sheetFormatPr defaultRowHeight="21.5"/>
  <cols>
    <col min="1" max="1" width="8.7265625" style="32"/>
    <col min="2" max="2" width="38" style="32" customWidth="1"/>
    <col min="3" max="5" width="8.7265625" style="32"/>
    <col min="6" max="6" width="41.26953125" style="32" customWidth="1"/>
    <col min="7" max="16384" width="8.7265625" style="32"/>
  </cols>
  <sheetData>
    <row r="1" spans="1:6">
      <c r="A1" s="438" t="s">
        <v>624</v>
      </c>
      <c r="B1" s="438"/>
      <c r="C1" s="438"/>
      <c r="D1" s="438"/>
      <c r="E1" s="438"/>
      <c r="F1" s="438"/>
    </row>
    <row r="2" spans="1:6">
      <c r="A2" s="206" t="s">
        <v>595</v>
      </c>
      <c r="B2" s="206" t="s">
        <v>596</v>
      </c>
      <c r="C2" s="206" t="s">
        <v>597</v>
      </c>
      <c r="D2" s="206" t="s">
        <v>598</v>
      </c>
      <c r="E2" s="206" t="s">
        <v>599</v>
      </c>
      <c r="F2" s="206" t="s">
        <v>606</v>
      </c>
    </row>
    <row r="3" spans="1:6" ht="43">
      <c r="A3" s="202">
        <v>1</v>
      </c>
      <c r="B3" s="205" t="s">
        <v>607</v>
      </c>
      <c r="C3" s="203" t="s">
        <v>16</v>
      </c>
      <c r="D3" s="204">
        <v>2</v>
      </c>
      <c r="E3" s="204">
        <v>2</v>
      </c>
      <c r="F3" s="205" t="s">
        <v>608</v>
      </c>
    </row>
    <row r="4" spans="1:6" ht="43">
      <c r="A4" s="202">
        <v>2</v>
      </c>
      <c r="B4" s="205" t="s">
        <v>600</v>
      </c>
      <c r="C4" s="203" t="s">
        <v>16</v>
      </c>
      <c r="D4" s="204">
        <v>23</v>
      </c>
      <c r="E4" s="204">
        <v>21</v>
      </c>
      <c r="F4" s="205" t="s">
        <v>609</v>
      </c>
    </row>
    <row r="5" spans="1:6" ht="43">
      <c r="A5" s="202">
        <v>3</v>
      </c>
      <c r="B5" s="205" t="s">
        <v>601</v>
      </c>
      <c r="C5" s="203" t="s">
        <v>610</v>
      </c>
      <c r="D5" s="204">
        <v>20</v>
      </c>
      <c r="E5" s="204">
        <v>20</v>
      </c>
      <c r="F5" s="205" t="s">
        <v>611</v>
      </c>
    </row>
    <row r="6" spans="1:6" ht="43">
      <c r="A6" s="202">
        <v>4</v>
      </c>
      <c r="B6" s="205" t="s">
        <v>612</v>
      </c>
      <c r="C6" s="203" t="s">
        <v>610</v>
      </c>
      <c r="D6" s="204">
        <v>10</v>
      </c>
      <c r="E6" s="204">
        <v>10</v>
      </c>
      <c r="F6" s="205" t="s">
        <v>613</v>
      </c>
    </row>
    <row r="7" spans="1:6" ht="64.5">
      <c r="A7" s="202">
        <v>5</v>
      </c>
      <c r="B7" s="205" t="s">
        <v>268</v>
      </c>
      <c r="C7" s="203" t="s">
        <v>16</v>
      </c>
      <c r="D7" s="204">
        <v>2</v>
      </c>
      <c r="E7" s="204">
        <v>2</v>
      </c>
      <c r="F7" s="205" t="s">
        <v>614</v>
      </c>
    </row>
    <row r="8" spans="1:6" ht="107.5">
      <c r="A8" s="202">
        <v>6</v>
      </c>
      <c r="B8" s="203" t="s">
        <v>602</v>
      </c>
      <c r="C8" s="203" t="s">
        <v>15</v>
      </c>
      <c r="D8" s="204">
        <v>1</v>
      </c>
      <c r="E8" s="204">
        <v>1</v>
      </c>
      <c r="F8" s="206" t="s">
        <v>615</v>
      </c>
    </row>
    <row r="9" spans="1:6" ht="129">
      <c r="A9" s="202">
        <v>7</v>
      </c>
      <c r="B9" s="203" t="s">
        <v>190</v>
      </c>
      <c r="C9" s="203" t="s">
        <v>15</v>
      </c>
      <c r="D9" s="204">
        <v>1</v>
      </c>
      <c r="E9" s="204">
        <v>1</v>
      </c>
      <c r="F9" s="207" t="s">
        <v>616</v>
      </c>
    </row>
    <row r="10" spans="1:6" ht="107.5">
      <c r="A10" s="202">
        <v>8</v>
      </c>
      <c r="B10" s="203" t="s">
        <v>202</v>
      </c>
      <c r="C10" s="203" t="s">
        <v>15</v>
      </c>
      <c r="D10" s="204">
        <v>2</v>
      </c>
      <c r="E10" s="204">
        <v>2</v>
      </c>
      <c r="F10" s="208" t="s">
        <v>617</v>
      </c>
    </row>
    <row r="11" spans="1:6" ht="64.5">
      <c r="A11" s="202">
        <v>9</v>
      </c>
      <c r="B11" s="203" t="s">
        <v>198</v>
      </c>
      <c r="C11" s="203" t="s">
        <v>15</v>
      </c>
      <c r="D11" s="204">
        <v>2</v>
      </c>
      <c r="E11" s="204">
        <v>2</v>
      </c>
      <c r="F11" s="205" t="s">
        <v>618</v>
      </c>
    </row>
    <row r="12" spans="1:6" ht="64.5">
      <c r="A12" s="202">
        <v>10</v>
      </c>
      <c r="B12" s="209" t="s">
        <v>603</v>
      </c>
      <c r="C12" s="209" t="s">
        <v>15</v>
      </c>
      <c r="D12" s="210">
        <v>1</v>
      </c>
      <c r="E12" s="210">
        <v>1</v>
      </c>
      <c r="F12" s="208" t="s">
        <v>604</v>
      </c>
    </row>
    <row r="13" spans="1:6" ht="86">
      <c r="A13" s="202">
        <v>11</v>
      </c>
      <c r="B13" s="203" t="s">
        <v>281</v>
      </c>
      <c r="C13" s="203" t="s">
        <v>16</v>
      </c>
      <c r="D13" s="204">
        <v>10</v>
      </c>
      <c r="E13" s="204">
        <v>13</v>
      </c>
      <c r="F13" s="205" t="s">
        <v>619</v>
      </c>
    </row>
    <row r="14" spans="1:6" ht="129">
      <c r="A14" s="202">
        <v>12</v>
      </c>
      <c r="B14" s="203" t="s">
        <v>285</v>
      </c>
      <c r="C14" s="203" t="s">
        <v>16</v>
      </c>
      <c r="D14" s="204">
        <v>25</v>
      </c>
      <c r="E14" s="204">
        <v>25</v>
      </c>
      <c r="F14" s="205" t="s">
        <v>620</v>
      </c>
    </row>
    <row r="15" spans="1:6" ht="129">
      <c r="A15" s="202">
        <v>13</v>
      </c>
      <c r="B15" s="203" t="s">
        <v>299</v>
      </c>
      <c r="C15" s="203" t="s">
        <v>15</v>
      </c>
      <c r="D15" s="204">
        <v>4</v>
      </c>
      <c r="E15" s="204">
        <v>4</v>
      </c>
      <c r="F15" s="205" t="s">
        <v>621</v>
      </c>
    </row>
    <row r="16" spans="1:6" ht="107.5">
      <c r="A16" s="202">
        <v>14</v>
      </c>
      <c r="B16" s="203" t="s">
        <v>301</v>
      </c>
      <c r="C16" s="203" t="s">
        <v>15</v>
      </c>
      <c r="D16" s="204">
        <v>1</v>
      </c>
      <c r="E16" s="204">
        <v>1</v>
      </c>
      <c r="F16" s="208" t="s">
        <v>622</v>
      </c>
    </row>
    <row r="17" spans="1:6" ht="86">
      <c r="A17" s="202">
        <v>15</v>
      </c>
      <c r="B17" s="211" t="s">
        <v>605</v>
      </c>
      <c r="C17" s="212"/>
      <c r="D17" s="213"/>
      <c r="E17" s="213"/>
      <c r="F17" s="208" t="s">
        <v>623</v>
      </c>
    </row>
  </sheetData>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L7" sqref="L7"/>
    </sheetView>
  </sheetViews>
  <sheetFormatPr defaultRowHeight="14.5"/>
  <cols>
    <col min="1" max="1" width="8.81640625" bestFit="1" customWidth="1"/>
    <col min="3" max="3" width="9.54296875" bestFit="1" customWidth="1"/>
    <col min="4" max="4" width="8.81640625" bestFit="1" customWidth="1"/>
    <col min="5" max="5" width="9.54296875" bestFit="1" customWidth="1"/>
    <col min="6" max="7" width="8.81640625" bestFit="1" customWidth="1"/>
    <col min="8" max="8" width="9.54296875" bestFit="1" customWidth="1"/>
  </cols>
  <sheetData>
    <row r="1" spans="1:9" ht="23">
      <c r="A1" s="443" t="s">
        <v>1066</v>
      </c>
      <c r="B1" s="443"/>
      <c r="C1" s="443"/>
      <c r="D1" s="443"/>
      <c r="E1" s="443"/>
      <c r="F1" s="443"/>
      <c r="G1" s="443"/>
      <c r="H1" s="443"/>
      <c r="I1" s="443"/>
    </row>
    <row r="2" spans="1:9" ht="98">
      <c r="A2" s="256" t="s">
        <v>52</v>
      </c>
      <c r="B2" s="256" t="s">
        <v>1057</v>
      </c>
      <c r="C2" s="256" t="s">
        <v>1058</v>
      </c>
      <c r="D2" s="256" t="s">
        <v>1059</v>
      </c>
      <c r="E2" s="256" t="s">
        <v>1060</v>
      </c>
      <c r="F2" s="256" t="s">
        <v>1061</v>
      </c>
      <c r="G2" s="256" t="s">
        <v>1062</v>
      </c>
      <c r="H2" s="256" t="s">
        <v>1063</v>
      </c>
      <c r="I2" s="256" t="s">
        <v>7</v>
      </c>
    </row>
    <row r="3" spans="1:9" ht="54.5" customHeight="1">
      <c r="A3" s="444">
        <v>1</v>
      </c>
      <c r="B3" s="446" t="s">
        <v>1065</v>
      </c>
      <c r="C3" s="439">
        <v>24674896</v>
      </c>
      <c r="D3" s="439">
        <v>0</v>
      </c>
      <c r="E3" s="439">
        <v>24674896</v>
      </c>
      <c r="F3" s="439">
        <v>0</v>
      </c>
      <c r="G3" s="439">
        <v>0</v>
      </c>
      <c r="H3" s="439">
        <v>24674896</v>
      </c>
      <c r="I3" s="439"/>
    </row>
    <row r="4" spans="1:9">
      <c r="A4" s="445"/>
      <c r="B4" s="447"/>
      <c r="C4" s="440"/>
      <c r="D4" s="440"/>
      <c r="E4" s="440"/>
      <c r="F4" s="440"/>
      <c r="G4" s="440"/>
      <c r="H4" s="440"/>
      <c r="I4" s="440"/>
    </row>
    <row r="5" spans="1:9" ht="46" customHeight="1">
      <c r="A5" s="441" t="s">
        <v>1064</v>
      </c>
      <c r="B5" s="442"/>
      <c r="C5" s="251">
        <v>24674896</v>
      </c>
      <c r="D5" s="251">
        <v>0</v>
      </c>
      <c r="E5" s="251">
        <v>24674896</v>
      </c>
      <c r="F5" s="251">
        <v>0</v>
      </c>
      <c r="G5" s="251">
        <v>0</v>
      </c>
      <c r="H5" s="251">
        <v>24674896</v>
      </c>
      <c r="I5" s="251"/>
    </row>
  </sheetData>
  <mergeCells count="11">
    <mergeCell ref="G3:G4"/>
    <mergeCell ref="H3:H4"/>
    <mergeCell ref="I3:I4"/>
    <mergeCell ref="A5:B5"/>
    <mergeCell ref="A1:I1"/>
    <mergeCell ref="A3:A4"/>
    <mergeCell ref="B3:B4"/>
    <mergeCell ref="C3:C4"/>
    <mergeCell ref="D3:D4"/>
    <mergeCell ref="E3:E4"/>
    <mergeCell ref="F3:F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J4" sqref="J4"/>
    </sheetView>
  </sheetViews>
  <sheetFormatPr defaultRowHeight="14.5"/>
  <cols>
    <col min="1" max="1" width="8.81640625" bestFit="1" customWidth="1"/>
    <col min="2" max="2" width="20" customWidth="1"/>
    <col min="3" max="3" width="17.6328125" customWidth="1"/>
    <col min="4" max="4" width="20.1796875" customWidth="1"/>
    <col min="5" max="5" width="14.81640625" customWidth="1"/>
    <col min="6" max="6" width="14.36328125" customWidth="1"/>
    <col min="7" max="7" width="18.90625" customWidth="1"/>
  </cols>
  <sheetData>
    <row r="1" spans="1:7" ht="22" thickBot="1">
      <c r="A1" s="448" t="s">
        <v>1108</v>
      </c>
      <c r="B1" s="448"/>
      <c r="C1" s="448"/>
      <c r="D1" s="448"/>
      <c r="E1" s="448"/>
      <c r="F1" s="448"/>
      <c r="G1" s="448"/>
    </row>
    <row r="2" spans="1:7" ht="86.5" thickBot="1">
      <c r="A2" s="264" t="s">
        <v>1105</v>
      </c>
      <c r="B2" s="264" t="s">
        <v>1092</v>
      </c>
      <c r="C2" s="264" t="s">
        <v>1093</v>
      </c>
      <c r="D2" s="264" t="s">
        <v>1094</v>
      </c>
      <c r="E2" s="264" t="s">
        <v>1095</v>
      </c>
      <c r="F2" s="264" t="s">
        <v>1096</v>
      </c>
      <c r="G2" s="265" t="s">
        <v>1106</v>
      </c>
    </row>
    <row r="3" spans="1:7" ht="22" thickBot="1">
      <c r="A3" s="266">
        <v>1</v>
      </c>
      <c r="B3" s="267" t="s">
        <v>1097</v>
      </c>
      <c r="C3" s="268">
        <v>274400</v>
      </c>
      <c r="D3" s="269">
        <v>500</v>
      </c>
      <c r="E3" s="269">
        <v>350</v>
      </c>
      <c r="F3" s="269">
        <v>1000</v>
      </c>
      <c r="G3" s="269">
        <v>1850</v>
      </c>
    </row>
    <row r="4" spans="1:7" ht="22" thickBot="1">
      <c r="A4" s="266">
        <v>2</v>
      </c>
      <c r="B4" s="267" t="s">
        <v>1098</v>
      </c>
      <c r="C4" s="268">
        <v>303424</v>
      </c>
      <c r="D4" s="269">
        <v>2000</v>
      </c>
      <c r="E4" s="269">
        <v>350</v>
      </c>
      <c r="F4" s="269">
        <v>1000</v>
      </c>
      <c r="G4" s="269">
        <v>21500</v>
      </c>
    </row>
    <row r="5" spans="1:7" ht="22" thickBot="1">
      <c r="A5" s="266">
        <v>3</v>
      </c>
      <c r="B5" s="267" t="s">
        <v>1099</v>
      </c>
      <c r="C5" s="268">
        <v>364500</v>
      </c>
      <c r="D5" s="269">
        <v>780</v>
      </c>
      <c r="E5" s="269">
        <v>350</v>
      </c>
      <c r="F5" s="269">
        <v>1000</v>
      </c>
      <c r="G5" s="269">
        <v>2130</v>
      </c>
    </row>
    <row r="6" spans="1:7" ht="22" thickBot="1">
      <c r="A6" s="266">
        <v>4</v>
      </c>
      <c r="B6" s="267" t="s">
        <v>1100</v>
      </c>
      <c r="C6" s="266">
        <v>342966</v>
      </c>
      <c r="D6" s="269">
        <v>600</v>
      </c>
      <c r="E6" s="269">
        <v>350</v>
      </c>
      <c r="F6" s="269">
        <v>1000</v>
      </c>
      <c r="G6" s="269">
        <v>1950</v>
      </c>
    </row>
    <row r="7" spans="1:7" ht="22" thickBot="1">
      <c r="A7" s="266">
        <v>5</v>
      </c>
      <c r="B7" s="267" t="s">
        <v>1101</v>
      </c>
      <c r="C7" s="268">
        <v>340000</v>
      </c>
      <c r="D7" s="269">
        <v>724</v>
      </c>
      <c r="E7" s="269">
        <v>350</v>
      </c>
      <c r="F7" s="269">
        <v>1000</v>
      </c>
      <c r="G7" s="269">
        <v>2074</v>
      </c>
    </row>
    <row r="8" spans="1:7" ht="22" thickBot="1">
      <c r="A8" s="266">
        <v>6</v>
      </c>
      <c r="B8" s="267" t="s">
        <v>1102</v>
      </c>
      <c r="C8" s="268">
        <v>280000</v>
      </c>
      <c r="D8" s="269">
        <v>300</v>
      </c>
      <c r="E8" s="269">
        <v>350</v>
      </c>
      <c r="F8" s="269">
        <v>1000</v>
      </c>
      <c r="G8" s="269">
        <v>1650</v>
      </c>
    </row>
    <row r="9" spans="1:7" ht="22" thickBot="1">
      <c r="A9" s="266">
        <v>7</v>
      </c>
      <c r="B9" s="267" t="s">
        <v>1103</v>
      </c>
      <c r="C9" s="268">
        <v>522980</v>
      </c>
      <c r="D9" s="269">
        <v>2619</v>
      </c>
      <c r="E9" s="269">
        <v>350</v>
      </c>
      <c r="F9" s="269">
        <v>1000</v>
      </c>
      <c r="G9" s="269">
        <v>3969</v>
      </c>
    </row>
    <row r="10" spans="1:7" ht="22" thickBot="1">
      <c r="A10" s="266">
        <v>8</v>
      </c>
      <c r="B10" s="267" t="s">
        <v>1104</v>
      </c>
      <c r="C10" s="268">
        <v>326600</v>
      </c>
      <c r="D10" s="269">
        <v>250</v>
      </c>
      <c r="E10" s="269">
        <v>350</v>
      </c>
      <c r="F10" s="269">
        <v>1000</v>
      </c>
      <c r="G10" s="269">
        <v>1600</v>
      </c>
    </row>
    <row r="11" spans="1:7" ht="22" thickBot="1">
      <c r="A11" s="266">
        <v>9</v>
      </c>
      <c r="B11" s="267" t="s">
        <v>97</v>
      </c>
      <c r="C11" s="266">
        <v>2754870</v>
      </c>
      <c r="D11" s="270" t="s">
        <v>1107</v>
      </c>
      <c r="E11" s="269">
        <v>2800</v>
      </c>
      <c r="F11" s="269">
        <v>8000</v>
      </c>
      <c r="G11" s="269">
        <v>36723</v>
      </c>
    </row>
  </sheetData>
  <mergeCells count="1">
    <mergeCell ref="A1:G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I12" sqref="I12"/>
    </sheetView>
  </sheetViews>
  <sheetFormatPr defaultRowHeight="14.5"/>
  <cols>
    <col min="5" max="5" width="14.08984375" customWidth="1"/>
    <col min="7" max="7" width="11.54296875" customWidth="1"/>
    <col min="8" max="8" width="18.54296875" customWidth="1"/>
    <col min="9" max="9" width="14" customWidth="1"/>
    <col min="11" max="11" width="14.81640625" customWidth="1"/>
    <col min="12" max="12" width="17.26953125" customWidth="1"/>
    <col min="13" max="13" width="20.36328125" customWidth="1"/>
  </cols>
  <sheetData>
    <row r="1" spans="1:13" ht="20">
      <c r="A1" s="449" t="s">
        <v>1118</v>
      </c>
      <c r="B1" s="449"/>
      <c r="C1" s="449"/>
      <c r="D1" s="449"/>
      <c r="E1" s="449"/>
      <c r="F1" s="449"/>
      <c r="G1" s="449"/>
      <c r="H1" s="449"/>
      <c r="I1" s="449"/>
      <c r="J1" s="449"/>
      <c r="K1" s="449"/>
      <c r="L1" s="449"/>
      <c r="M1" s="449"/>
    </row>
    <row r="2" spans="1:13" ht="52.5">
      <c r="A2" s="273" t="s">
        <v>52</v>
      </c>
      <c r="B2" s="274" t="s">
        <v>1119</v>
      </c>
      <c r="C2" s="274" t="s">
        <v>1120</v>
      </c>
      <c r="D2" s="275" t="s">
        <v>1121</v>
      </c>
      <c r="E2" s="275" t="s">
        <v>1122</v>
      </c>
      <c r="F2" s="275" t="s">
        <v>1123</v>
      </c>
      <c r="G2" s="275" t="s">
        <v>1124</v>
      </c>
      <c r="H2" s="276" t="s">
        <v>1125</v>
      </c>
      <c r="I2" s="276" t="s">
        <v>1126</v>
      </c>
      <c r="J2" s="276" t="s">
        <v>1127</v>
      </c>
      <c r="K2" s="276" t="s">
        <v>1128</v>
      </c>
      <c r="L2" s="274" t="s">
        <v>1129</v>
      </c>
      <c r="M2" s="274" t="s">
        <v>7</v>
      </c>
    </row>
    <row r="3" spans="1:13" ht="64.5">
      <c r="A3" s="215">
        <v>1</v>
      </c>
      <c r="B3" s="216" t="s">
        <v>1130</v>
      </c>
      <c r="C3" s="216"/>
      <c r="D3" s="237"/>
      <c r="E3" s="237" t="s">
        <v>1131</v>
      </c>
      <c r="F3" s="240">
        <v>2740</v>
      </c>
      <c r="G3" s="241">
        <v>2740000</v>
      </c>
      <c r="H3" s="241">
        <v>4</v>
      </c>
      <c r="I3" s="226" t="s">
        <v>1132</v>
      </c>
      <c r="J3" s="226"/>
      <c r="K3" s="226"/>
      <c r="L3" s="226" t="s">
        <v>1133</v>
      </c>
      <c r="M3" s="237" t="s">
        <v>1134</v>
      </c>
    </row>
    <row r="4" spans="1:13" ht="21.5">
      <c r="A4" s="450" t="s">
        <v>464</v>
      </c>
      <c r="B4" s="451"/>
      <c r="C4" s="216"/>
      <c r="D4" s="237"/>
      <c r="E4" s="237"/>
      <c r="F4" s="240">
        <f>SUM(F3:F3)</f>
        <v>2740</v>
      </c>
      <c r="G4" s="240">
        <f>SUM(G3:G3)</f>
        <v>2740000</v>
      </c>
      <c r="H4" s="240">
        <f>SUM(H3:H3)</f>
        <v>4</v>
      </c>
      <c r="I4" s="226"/>
      <c r="J4" s="226"/>
      <c r="K4" s="226"/>
      <c r="L4" s="226"/>
      <c r="M4" s="216"/>
    </row>
  </sheetData>
  <mergeCells count="2">
    <mergeCell ref="A1:M1"/>
    <mergeCell ref="A4:B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H10" sqref="H10"/>
    </sheetView>
  </sheetViews>
  <sheetFormatPr defaultRowHeight="14.5"/>
  <cols>
    <col min="3" max="3" width="12" customWidth="1"/>
    <col min="4" max="4" width="13.26953125" customWidth="1"/>
    <col min="6" max="6" width="13" customWidth="1"/>
    <col min="7" max="7" width="11.90625" customWidth="1"/>
    <col min="8" max="8" width="18.26953125" customWidth="1"/>
    <col min="9" max="9" width="64.54296875" customWidth="1"/>
  </cols>
  <sheetData>
    <row r="1" spans="1:9" ht="21.5">
      <c r="A1" s="452" t="s">
        <v>1382</v>
      </c>
      <c r="B1" s="453"/>
      <c r="C1" s="453"/>
      <c r="D1" s="453"/>
      <c r="E1" s="453"/>
      <c r="F1" s="453"/>
      <c r="G1" s="453"/>
      <c r="H1" s="453"/>
    </row>
    <row r="2" spans="1:9" ht="64.5">
      <c r="A2" s="237" t="s">
        <v>103</v>
      </c>
      <c r="B2" s="237" t="s">
        <v>17</v>
      </c>
      <c r="C2" s="237" t="s">
        <v>1383</v>
      </c>
      <c r="D2" s="237" t="s">
        <v>1384</v>
      </c>
      <c r="E2" s="237" t="s">
        <v>1385</v>
      </c>
      <c r="F2" s="237" t="s">
        <v>1386</v>
      </c>
      <c r="G2" s="237" t="s">
        <v>1387</v>
      </c>
      <c r="H2" s="237" t="s">
        <v>1388</v>
      </c>
      <c r="I2" s="226" t="s">
        <v>7</v>
      </c>
    </row>
    <row r="3" spans="1:9" ht="64.5">
      <c r="A3" s="240">
        <v>1</v>
      </c>
      <c r="B3" s="237" t="s">
        <v>1389</v>
      </c>
      <c r="C3" s="241">
        <v>0</v>
      </c>
      <c r="D3" s="241">
        <v>1</v>
      </c>
      <c r="E3" s="241" t="s">
        <v>1390</v>
      </c>
      <c r="F3" s="317">
        <v>0.3</v>
      </c>
      <c r="G3" s="241">
        <v>5</v>
      </c>
      <c r="H3" s="237" t="s">
        <v>1392</v>
      </c>
      <c r="I3" s="237" t="s">
        <v>1391</v>
      </c>
    </row>
  </sheetData>
  <mergeCells count="1">
    <mergeCell ref="A1:H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A2" sqref="A2:H7"/>
    </sheetView>
  </sheetViews>
  <sheetFormatPr defaultRowHeight="14.5"/>
  <cols>
    <col min="2" max="2" width="26.453125" customWidth="1"/>
    <col min="3" max="4" width="20.6328125" customWidth="1"/>
    <col min="5" max="5" width="21.453125" customWidth="1"/>
    <col min="6" max="6" width="22" customWidth="1"/>
    <col min="7" max="7" width="16.7265625" customWidth="1"/>
  </cols>
  <sheetData>
    <row r="1" spans="1:8" ht="21.5">
      <c r="A1" s="454" t="s">
        <v>1393</v>
      </c>
      <c r="B1" s="454"/>
      <c r="C1" s="454"/>
      <c r="D1" s="454"/>
      <c r="E1" s="454"/>
      <c r="F1" s="454"/>
      <c r="G1" s="454"/>
      <c r="H1" s="454"/>
    </row>
    <row r="2" spans="1:8" ht="43">
      <c r="A2" s="511" t="s">
        <v>52</v>
      </c>
      <c r="B2" s="512" t="s">
        <v>1394</v>
      </c>
      <c r="C2" s="512" t="s">
        <v>1395</v>
      </c>
      <c r="D2" s="318" t="s">
        <v>1396</v>
      </c>
      <c r="E2" s="318" t="s">
        <v>1397</v>
      </c>
      <c r="F2" s="318" t="s">
        <v>1398</v>
      </c>
      <c r="G2" s="318" t="s">
        <v>1399</v>
      </c>
      <c r="H2" s="512" t="s">
        <v>7</v>
      </c>
    </row>
    <row r="3" spans="1:8" ht="21.5">
      <c r="A3" s="513">
        <v>1</v>
      </c>
      <c r="B3" s="30" t="s">
        <v>1400</v>
      </c>
      <c r="C3" s="30"/>
      <c r="D3" s="43"/>
      <c r="E3" s="43"/>
      <c r="F3" s="43"/>
      <c r="G3" s="337"/>
      <c r="H3" s="30"/>
    </row>
    <row r="4" spans="1:8" ht="21.5">
      <c r="A4" s="513" t="s">
        <v>85</v>
      </c>
      <c r="B4" s="30" t="s">
        <v>1401</v>
      </c>
      <c r="C4" s="30"/>
      <c r="D4" s="43"/>
      <c r="E4" s="43"/>
      <c r="F4" s="43"/>
      <c r="G4" s="337"/>
      <c r="H4" s="30"/>
    </row>
    <row r="5" spans="1:8" ht="21.5">
      <c r="A5" s="513" t="s">
        <v>1402</v>
      </c>
      <c r="B5" s="30" t="s">
        <v>1403</v>
      </c>
      <c r="C5" s="30" t="s">
        <v>1404</v>
      </c>
      <c r="D5" s="43" t="s">
        <v>1405</v>
      </c>
      <c r="E5" s="337" t="s">
        <v>1406</v>
      </c>
      <c r="F5" s="319">
        <v>0.4</v>
      </c>
      <c r="G5" s="69">
        <v>600</v>
      </c>
      <c r="H5" s="30" t="s">
        <v>1407</v>
      </c>
    </row>
    <row r="6" spans="1:8" ht="21.5">
      <c r="A6" s="513" t="s">
        <v>1408</v>
      </c>
      <c r="B6" s="30" t="s">
        <v>1409</v>
      </c>
      <c r="C6" s="30" t="s">
        <v>1410</v>
      </c>
      <c r="D6" s="43" t="s">
        <v>1411</v>
      </c>
      <c r="E6" s="69" t="s">
        <v>1412</v>
      </c>
      <c r="F6" s="319">
        <v>2.7</v>
      </c>
      <c r="G6" s="69">
        <v>81</v>
      </c>
      <c r="H6" s="30" t="s">
        <v>1413</v>
      </c>
    </row>
    <row r="7" spans="1:8" ht="21.5">
      <c r="A7" s="513" t="s">
        <v>1414</v>
      </c>
      <c r="B7" s="30" t="s">
        <v>1415</v>
      </c>
      <c r="C7" s="30" t="s">
        <v>1416</v>
      </c>
      <c r="D7" s="43" t="s">
        <v>1411</v>
      </c>
      <c r="E7" s="69" t="s">
        <v>1417</v>
      </c>
      <c r="F7" s="69">
        <v>3</v>
      </c>
      <c r="G7" s="69">
        <v>96</v>
      </c>
      <c r="H7" s="30" t="s">
        <v>1418</v>
      </c>
    </row>
  </sheetData>
  <mergeCells count="1">
    <mergeCell ref="A1:H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L7" sqref="L7"/>
    </sheetView>
  </sheetViews>
  <sheetFormatPr defaultRowHeight="14.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K8" sqref="K8"/>
    </sheetView>
  </sheetViews>
  <sheetFormatPr defaultRowHeight="21.5"/>
  <cols>
    <col min="1" max="1" width="8.7265625" style="32"/>
    <col min="2" max="2" width="54.453125" style="32" customWidth="1"/>
    <col min="3" max="11" width="8.7265625" style="32"/>
    <col min="12" max="12" width="24.26953125" style="32" customWidth="1"/>
    <col min="13" max="16384" width="8.7265625" style="32"/>
  </cols>
  <sheetData>
    <row r="1" spans="1:12">
      <c r="A1" s="455" t="s">
        <v>1467</v>
      </c>
      <c r="B1" s="455"/>
      <c r="C1" s="455"/>
      <c r="D1" s="455"/>
      <c r="E1" s="455"/>
      <c r="F1" s="455"/>
      <c r="G1" s="455"/>
      <c r="H1" s="455"/>
      <c r="I1" s="455"/>
      <c r="J1" s="455"/>
      <c r="K1" s="455"/>
      <c r="L1" s="455"/>
    </row>
    <row r="2" spans="1:12">
      <c r="A2" s="456" t="s">
        <v>80</v>
      </c>
      <c r="B2" s="458" t="s">
        <v>1441</v>
      </c>
      <c r="C2" s="458" t="s">
        <v>3</v>
      </c>
      <c r="D2" s="460" t="s">
        <v>1442</v>
      </c>
      <c r="E2" s="462" t="s">
        <v>1443</v>
      </c>
      <c r="F2" s="464" t="s">
        <v>1444</v>
      </c>
      <c r="G2" s="465"/>
      <c r="H2" s="465"/>
      <c r="I2" s="465"/>
      <c r="J2" s="465"/>
      <c r="K2" s="466"/>
      <c r="L2" s="358" t="s">
        <v>1468</v>
      </c>
    </row>
    <row r="3" spans="1:12">
      <c r="A3" s="457"/>
      <c r="B3" s="459"/>
      <c r="C3" s="459"/>
      <c r="D3" s="461"/>
      <c r="E3" s="463"/>
      <c r="F3" s="44" t="s">
        <v>1445</v>
      </c>
      <c r="G3" s="44" t="s">
        <v>1446</v>
      </c>
      <c r="H3" s="44" t="s">
        <v>1447</v>
      </c>
      <c r="I3" s="44" t="s">
        <v>464</v>
      </c>
      <c r="J3" s="44" t="s">
        <v>633</v>
      </c>
      <c r="K3" s="44" t="s">
        <v>1448</v>
      </c>
      <c r="L3" s="358"/>
    </row>
    <row r="4" spans="1:12" ht="43">
      <c r="A4" s="320">
        <v>1</v>
      </c>
      <c r="B4" s="226" t="s">
        <v>1449</v>
      </c>
      <c r="C4" s="42" t="s">
        <v>1450</v>
      </c>
      <c r="D4" s="69">
        <v>1</v>
      </c>
      <c r="E4" s="321">
        <v>1</v>
      </c>
      <c r="F4" s="44"/>
      <c r="G4" s="69">
        <v>1</v>
      </c>
      <c r="H4" s="44"/>
      <c r="I4" s="69">
        <v>1</v>
      </c>
      <c r="J4" s="44"/>
      <c r="K4" s="69">
        <v>1</v>
      </c>
      <c r="L4" s="44" t="s">
        <v>1469</v>
      </c>
    </row>
    <row r="5" spans="1:12" ht="43">
      <c r="A5" s="320">
        <v>2</v>
      </c>
      <c r="B5" s="322" t="s">
        <v>1451</v>
      </c>
      <c r="C5" s="42" t="s">
        <v>1450</v>
      </c>
      <c r="D5" s="69">
        <v>1</v>
      </c>
      <c r="E5" s="321">
        <v>1</v>
      </c>
      <c r="F5" s="44"/>
      <c r="G5" s="44"/>
      <c r="H5" s="69">
        <v>1</v>
      </c>
      <c r="I5" s="69">
        <v>1</v>
      </c>
      <c r="J5" s="44"/>
      <c r="K5" s="69">
        <v>1</v>
      </c>
      <c r="L5" s="44" t="s">
        <v>1472</v>
      </c>
    </row>
    <row r="6" spans="1:12" ht="43">
      <c r="A6" s="320">
        <v>3</v>
      </c>
      <c r="B6" s="322" t="s">
        <v>1452</v>
      </c>
      <c r="C6" s="42" t="s">
        <v>1450</v>
      </c>
      <c r="D6" s="69">
        <v>1</v>
      </c>
      <c r="E6" s="321">
        <v>1</v>
      </c>
      <c r="F6" s="44"/>
      <c r="G6" s="44"/>
      <c r="H6" s="69">
        <v>1</v>
      </c>
      <c r="I6" s="69">
        <v>1</v>
      </c>
      <c r="J6" s="44"/>
      <c r="K6" s="69">
        <v>1</v>
      </c>
      <c r="L6" s="44" t="s">
        <v>1472</v>
      </c>
    </row>
    <row r="7" spans="1:12">
      <c r="A7" s="320">
        <v>4</v>
      </c>
      <c r="B7" s="322" t="s">
        <v>1453</v>
      </c>
      <c r="C7" s="42" t="s">
        <v>1450</v>
      </c>
      <c r="D7" s="69">
        <v>1</v>
      </c>
      <c r="E7" s="321">
        <v>1</v>
      </c>
      <c r="F7" s="44"/>
      <c r="G7" s="69"/>
      <c r="H7" s="69">
        <v>1</v>
      </c>
      <c r="I7" s="44"/>
      <c r="J7" s="44"/>
      <c r="K7" s="69">
        <v>1</v>
      </c>
      <c r="L7" s="44" t="s">
        <v>1472</v>
      </c>
    </row>
    <row r="8" spans="1:12">
      <c r="A8" s="320">
        <v>5</v>
      </c>
      <c r="B8" s="322" t="s">
        <v>1454</v>
      </c>
      <c r="C8" s="42" t="s">
        <v>1450</v>
      </c>
      <c r="D8" s="69">
        <v>1</v>
      </c>
      <c r="E8" s="321">
        <v>1</v>
      </c>
      <c r="F8" s="44"/>
      <c r="G8" s="44"/>
      <c r="H8" s="69">
        <v>1</v>
      </c>
      <c r="I8" s="69">
        <v>1</v>
      </c>
      <c r="J8" s="69">
        <v>1</v>
      </c>
      <c r="K8" s="44"/>
      <c r="L8" s="44" t="s">
        <v>1472</v>
      </c>
    </row>
    <row r="9" spans="1:12">
      <c r="A9" s="320">
        <v>6</v>
      </c>
      <c r="B9" s="218" t="s">
        <v>1455</v>
      </c>
      <c r="C9" s="42" t="s">
        <v>1450</v>
      </c>
      <c r="D9" s="323">
        <v>1</v>
      </c>
      <c r="E9" s="324">
        <v>1</v>
      </c>
      <c r="F9" s="324"/>
      <c r="G9" s="324"/>
      <c r="H9" s="324">
        <v>1</v>
      </c>
      <c r="I9" s="324">
        <v>1</v>
      </c>
      <c r="J9" s="324">
        <v>1</v>
      </c>
      <c r="K9" s="325"/>
      <c r="L9" s="44" t="s">
        <v>1472</v>
      </c>
    </row>
    <row r="10" spans="1:12">
      <c r="A10" s="320">
        <v>7</v>
      </c>
      <c r="B10" s="30" t="s">
        <v>1470</v>
      </c>
      <c r="C10" s="42" t="s">
        <v>1450</v>
      </c>
      <c r="D10" s="323">
        <v>1</v>
      </c>
      <c r="E10" s="324">
        <v>1</v>
      </c>
      <c r="F10" s="324"/>
      <c r="G10" s="324">
        <v>1</v>
      </c>
      <c r="H10" s="324"/>
      <c r="I10" s="324">
        <v>1</v>
      </c>
      <c r="J10" s="324"/>
      <c r="K10" s="326">
        <v>1</v>
      </c>
      <c r="L10" s="44" t="s">
        <v>1472</v>
      </c>
    </row>
    <row r="11" spans="1:12">
      <c r="A11" s="320">
        <v>8</v>
      </c>
      <c r="B11" s="30" t="s">
        <v>1456</v>
      </c>
      <c r="C11" s="42" t="s">
        <v>1450</v>
      </c>
      <c r="D11" s="323">
        <v>1</v>
      </c>
      <c r="E11" s="324">
        <v>1</v>
      </c>
      <c r="F11" s="324"/>
      <c r="G11" s="324"/>
      <c r="H11" s="324"/>
      <c r="I11" s="324">
        <v>1</v>
      </c>
      <c r="J11" s="324"/>
      <c r="K11" s="328">
        <v>1</v>
      </c>
      <c r="L11" s="44" t="s">
        <v>1472</v>
      </c>
    </row>
    <row r="12" spans="1:12">
      <c r="A12" s="320">
        <v>9</v>
      </c>
      <c r="B12" s="327" t="s">
        <v>1457</v>
      </c>
      <c r="C12" s="42" t="s">
        <v>1450</v>
      </c>
      <c r="D12" s="323">
        <v>1</v>
      </c>
      <c r="E12" s="324">
        <v>1</v>
      </c>
      <c r="F12" s="324"/>
      <c r="G12" s="324"/>
      <c r="H12" s="324">
        <v>1</v>
      </c>
      <c r="I12" s="324">
        <v>1</v>
      </c>
      <c r="J12" s="324">
        <v>1</v>
      </c>
      <c r="K12" s="329"/>
      <c r="L12" s="44" t="s">
        <v>1472</v>
      </c>
    </row>
    <row r="13" spans="1:12">
      <c r="A13" s="320">
        <v>10</v>
      </c>
      <c r="B13" s="327" t="s">
        <v>1458</v>
      </c>
      <c r="C13" s="42" t="s">
        <v>1450</v>
      </c>
      <c r="D13" s="326">
        <v>1</v>
      </c>
      <c r="E13" s="324">
        <v>1</v>
      </c>
      <c r="F13" s="324"/>
      <c r="G13" s="324"/>
      <c r="H13" s="324">
        <v>1</v>
      </c>
      <c r="I13" s="324">
        <v>1</v>
      </c>
      <c r="J13" s="324"/>
      <c r="K13" s="326">
        <v>1</v>
      </c>
      <c r="L13" s="44" t="s">
        <v>1472</v>
      </c>
    </row>
    <row r="14" spans="1:12" ht="43">
      <c r="A14" s="320">
        <v>11</v>
      </c>
      <c r="B14" s="327" t="s">
        <v>1459</v>
      </c>
      <c r="C14" s="42" t="s">
        <v>1450</v>
      </c>
      <c r="D14" s="29">
        <v>1</v>
      </c>
      <c r="E14" s="29">
        <v>1</v>
      </c>
      <c r="F14" s="30"/>
      <c r="G14" s="30"/>
      <c r="H14" s="29">
        <v>1</v>
      </c>
      <c r="I14" s="29">
        <v>1</v>
      </c>
      <c r="J14" s="30"/>
      <c r="K14" s="29">
        <v>1</v>
      </c>
      <c r="L14" s="44" t="s">
        <v>1472</v>
      </c>
    </row>
    <row r="15" spans="1:12" ht="43">
      <c r="A15" s="320">
        <v>12</v>
      </c>
      <c r="B15" s="327" t="s">
        <v>1460</v>
      </c>
      <c r="C15" s="42" t="s">
        <v>1450</v>
      </c>
      <c r="D15" s="29">
        <v>1</v>
      </c>
      <c r="E15" s="29">
        <v>1</v>
      </c>
      <c r="F15" s="30"/>
      <c r="G15" s="30"/>
      <c r="H15" s="29">
        <v>1</v>
      </c>
      <c r="I15" s="29">
        <v>1</v>
      </c>
      <c r="J15" s="30"/>
      <c r="K15" s="29">
        <v>1</v>
      </c>
      <c r="L15" s="44" t="s">
        <v>1472</v>
      </c>
    </row>
    <row r="16" spans="1:12">
      <c r="A16" s="320">
        <v>13</v>
      </c>
      <c r="B16" s="327" t="s">
        <v>1461</v>
      </c>
      <c r="C16" s="42" t="s">
        <v>1450</v>
      </c>
      <c r="D16" s="29">
        <v>2</v>
      </c>
      <c r="E16" s="29">
        <v>2</v>
      </c>
      <c r="F16" s="30"/>
      <c r="G16" s="30"/>
      <c r="H16" s="29">
        <v>2</v>
      </c>
      <c r="I16" s="29">
        <v>2</v>
      </c>
      <c r="J16" s="29">
        <v>1</v>
      </c>
      <c r="K16" s="29">
        <v>1</v>
      </c>
      <c r="L16" s="44" t="s">
        <v>1472</v>
      </c>
    </row>
    <row r="17" spans="1:12" ht="64.5">
      <c r="A17" s="320">
        <v>14</v>
      </c>
      <c r="B17" s="322" t="s">
        <v>1462</v>
      </c>
      <c r="C17" s="42" t="s">
        <v>1450</v>
      </c>
      <c r="D17" s="29">
        <v>1</v>
      </c>
      <c r="E17" s="29">
        <v>1</v>
      </c>
      <c r="F17" s="30"/>
      <c r="G17" s="29">
        <v>1</v>
      </c>
      <c r="H17" s="30"/>
      <c r="I17" s="29">
        <v>1</v>
      </c>
      <c r="J17" s="29">
        <v>1</v>
      </c>
      <c r="K17" s="30"/>
      <c r="L17" s="44" t="s">
        <v>1472</v>
      </c>
    </row>
    <row r="18" spans="1:12">
      <c r="A18" s="320">
        <v>15</v>
      </c>
      <c r="B18" s="237" t="s">
        <v>1463</v>
      </c>
      <c r="C18" s="42" t="s">
        <v>1450</v>
      </c>
      <c r="D18" s="29">
        <v>1</v>
      </c>
      <c r="E18" s="29">
        <v>1</v>
      </c>
      <c r="F18" s="30"/>
      <c r="G18" s="30"/>
      <c r="H18" s="29">
        <v>1</v>
      </c>
      <c r="I18" s="29">
        <v>1</v>
      </c>
      <c r="J18" s="30"/>
      <c r="K18" s="29">
        <v>1</v>
      </c>
      <c r="L18" s="44" t="s">
        <v>1472</v>
      </c>
    </row>
    <row r="19" spans="1:12">
      <c r="A19" s="320">
        <v>16</v>
      </c>
      <c r="B19" s="237" t="s">
        <v>1464</v>
      </c>
      <c r="C19" s="42" t="s">
        <v>1450</v>
      </c>
      <c r="D19" s="29">
        <v>1</v>
      </c>
      <c r="E19" s="29">
        <v>1</v>
      </c>
      <c r="F19" s="30"/>
      <c r="G19" s="29">
        <v>1</v>
      </c>
      <c r="H19" s="30"/>
      <c r="I19" s="29">
        <v>1</v>
      </c>
      <c r="J19" s="30"/>
      <c r="K19" s="29">
        <v>1</v>
      </c>
      <c r="L19" s="44" t="s">
        <v>1472</v>
      </c>
    </row>
    <row r="20" spans="1:12" ht="43">
      <c r="A20" s="320">
        <v>17</v>
      </c>
      <c r="B20" s="237" t="s">
        <v>1471</v>
      </c>
      <c r="C20" s="42" t="s">
        <v>1450</v>
      </c>
      <c r="D20" s="29">
        <v>1</v>
      </c>
      <c r="E20" s="29">
        <v>1</v>
      </c>
      <c r="F20" s="30"/>
      <c r="G20" s="30"/>
      <c r="H20" s="29">
        <v>1</v>
      </c>
      <c r="I20" s="29">
        <v>1</v>
      </c>
      <c r="J20" s="30"/>
      <c r="K20" s="29">
        <v>1</v>
      </c>
      <c r="L20" s="44" t="s">
        <v>1472</v>
      </c>
    </row>
    <row r="21" spans="1:12">
      <c r="A21" s="320">
        <v>18</v>
      </c>
      <c r="B21" s="237" t="s">
        <v>1465</v>
      </c>
      <c r="C21" s="42" t="s">
        <v>1450</v>
      </c>
      <c r="D21" s="29">
        <v>1</v>
      </c>
      <c r="E21" s="29">
        <v>1</v>
      </c>
      <c r="F21" s="30"/>
      <c r="G21" s="30"/>
      <c r="H21" s="29">
        <v>1</v>
      </c>
      <c r="I21" s="29">
        <v>1</v>
      </c>
      <c r="J21" s="30"/>
      <c r="K21" s="29">
        <v>1</v>
      </c>
      <c r="L21" s="44" t="s">
        <v>1472</v>
      </c>
    </row>
    <row r="22" spans="1:12" ht="43">
      <c r="A22" s="320">
        <v>19</v>
      </c>
      <c r="B22" s="237" t="s">
        <v>1466</v>
      </c>
      <c r="C22" s="42" t="s">
        <v>1450</v>
      </c>
      <c r="D22" s="29">
        <v>2</v>
      </c>
      <c r="E22" s="29">
        <v>2</v>
      </c>
      <c r="F22" s="30"/>
      <c r="G22" s="30"/>
      <c r="H22" s="29">
        <v>2</v>
      </c>
      <c r="I22" s="29">
        <v>2</v>
      </c>
      <c r="J22" s="30"/>
      <c r="K22" s="29">
        <v>2</v>
      </c>
      <c r="L22" s="44" t="s">
        <v>1472</v>
      </c>
    </row>
  </sheetData>
  <mergeCells count="8">
    <mergeCell ref="A1:L1"/>
    <mergeCell ref="A2:A3"/>
    <mergeCell ref="B2:B3"/>
    <mergeCell ref="C2:C3"/>
    <mergeCell ref="D2:D3"/>
    <mergeCell ref="E2:E3"/>
    <mergeCell ref="F2:K2"/>
    <mergeCell ref="L2:L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G4" sqref="G4"/>
    </sheetView>
  </sheetViews>
  <sheetFormatPr defaultRowHeight="14.5"/>
  <cols>
    <col min="2" max="2" width="20.54296875" customWidth="1"/>
    <col min="3" max="3" width="58.36328125" customWidth="1"/>
  </cols>
  <sheetData>
    <row r="1" spans="1:4" ht="21.5">
      <c r="A1" s="338" t="s">
        <v>1487</v>
      </c>
      <c r="B1" s="32"/>
      <c r="C1" s="32"/>
      <c r="D1" s="32"/>
    </row>
    <row r="2" spans="1:4" ht="21.5">
      <c r="A2" s="32"/>
      <c r="B2" s="32"/>
      <c r="C2" s="32"/>
      <c r="D2" s="32"/>
    </row>
    <row r="3" spans="1:4" ht="21.5">
      <c r="A3" s="209" t="s">
        <v>52</v>
      </c>
      <c r="B3" s="209" t="s">
        <v>1488</v>
      </c>
      <c r="C3" s="209" t="s">
        <v>1489</v>
      </c>
      <c r="D3" s="211" t="s">
        <v>7</v>
      </c>
    </row>
    <row r="4" spans="1:4" ht="86">
      <c r="A4" s="339">
        <v>1</v>
      </c>
      <c r="B4" s="209" t="s">
        <v>1490</v>
      </c>
      <c r="C4" s="208" t="s">
        <v>1491</v>
      </c>
      <c r="D4" s="340"/>
    </row>
    <row r="5" spans="1:4" ht="43">
      <c r="A5" s="339">
        <v>2</v>
      </c>
      <c r="B5" s="209" t="s">
        <v>1492</v>
      </c>
      <c r="C5" s="208" t="s">
        <v>1493</v>
      </c>
      <c r="D5" s="340"/>
    </row>
    <row r="6" spans="1:4" ht="43">
      <c r="A6" s="339">
        <v>3</v>
      </c>
      <c r="B6" s="209" t="s">
        <v>1494</v>
      </c>
      <c r="C6" s="208" t="s">
        <v>1495</v>
      </c>
      <c r="D6" s="340"/>
    </row>
    <row r="7" spans="1:4" ht="43">
      <c r="A7" s="339">
        <v>4</v>
      </c>
      <c r="B7" s="209" t="s">
        <v>1496</v>
      </c>
      <c r="C7" s="208" t="s">
        <v>1497</v>
      </c>
      <c r="D7" s="340"/>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workbookViewId="0">
      <selection activeCell="C10" sqref="C10"/>
    </sheetView>
  </sheetViews>
  <sheetFormatPr defaultRowHeight="14.5"/>
  <cols>
    <col min="2" max="2" width="33.1796875" customWidth="1"/>
    <col min="3" max="3" width="12.26953125" customWidth="1"/>
    <col min="4" max="4" width="34.7265625" customWidth="1"/>
    <col min="5" max="5" width="12.26953125" customWidth="1"/>
    <col min="6" max="6" width="17" customWidth="1"/>
  </cols>
  <sheetData>
    <row r="1" spans="1:6" ht="20">
      <c r="A1" s="467" t="s">
        <v>903</v>
      </c>
      <c r="B1" s="467"/>
      <c r="C1" s="467"/>
      <c r="D1" s="467"/>
      <c r="E1" s="467"/>
      <c r="F1" s="467"/>
    </row>
    <row r="2" spans="1:6" ht="21.5" customHeight="1">
      <c r="A2" s="352" t="s">
        <v>625</v>
      </c>
      <c r="B2" s="357" t="s">
        <v>902</v>
      </c>
      <c r="C2" s="357" t="s">
        <v>627</v>
      </c>
      <c r="D2" s="357" t="s">
        <v>628</v>
      </c>
      <c r="E2" s="357" t="s">
        <v>631</v>
      </c>
      <c r="F2" s="352" t="s">
        <v>632</v>
      </c>
    </row>
    <row r="3" spans="1:6">
      <c r="A3" s="352"/>
      <c r="B3" s="357"/>
      <c r="C3" s="357"/>
      <c r="D3" s="357"/>
      <c r="E3" s="357"/>
      <c r="F3" s="352"/>
    </row>
    <row r="4" spans="1:6" ht="16">
      <c r="A4" s="217">
        <v>1</v>
      </c>
      <c r="B4" s="219" t="s">
        <v>693</v>
      </c>
      <c r="C4" s="219" t="s">
        <v>667</v>
      </c>
      <c r="D4" s="218" t="s">
        <v>638</v>
      </c>
      <c r="E4" s="219" t="s">
        <v>694</v>
      </c>
      <c r="F4" s="220">
        <v>9848323584</v>
      </c>
    </row>
    <row r="5" spans="1:6" ht="16">
      <c r="A5" s="217">
        <v>2</v>
      </c>
      <c r="B5" s="219" t="s">
        <v>695</v>
      </c>
      <c r="C5" s="219" t="s">
        <v>696</v>
      </c>
      <c r="D5" s="218" t="s">
        <v>638</v>
      </c>
      <c r="E5" s="219" t="s">
        <v>697</v>
      </c>
      <c r="F5" s="220">
        <v>9868312015</v>
      </c>
    </row>
    <row r="6" spans="1:6" ht="16">
      <c r="A6" s="217">
        <v>3</v>
      </c>
      <c r="B6" s="219" t="s">
        <v>698</v>
      </c>
      <c r="C6" s="219" t="s">
        <v>699</v>
      </c>
      <c r="D6" s="218" t="s">
        <v>638</v>
      </c>
      <c r="E6" s="219" t="s">
        <v>700</v>
      </c>
      <c r="F6" s="219"/>
    </row>
    <row r="7" spans="1:6" ht="16">
      <c r="A7" s="217">
        <v>4</v>
      </c>
      <c r="B7" s="219" t="s">
        <v>701</v>
      </c>
      <c r="C7" s="219" t="s">
        <v>702</v>
      </c>
      <c r="D7" s="218" t="s">
        <v>638</v>
      </c>
      <c r="E7" s="219" t="s">
        <v>703</v>
      </c>
      <c r="F7" s="220">
        <v>9868042359</v>
      </c>
    </row>
    <row r="8" spans="1:6" ht="16">
      <c r="A8" s="217">
        <v>5</v>
      </c>
      <c r="B8" s="219" t="s">
        <v>704</v>
      </c>
      <c r="C8" s="219" t="s">
        <v>518</v>
      </c>
      <c r="D8" s="218" t="s">
        <v>638</v>
      </c>
      <c r="E8" s="219" t="s">
        <v>705</v>
      </c>
      <c r="F8" s="220">
        <v>9848110807</v>
      </c>
    </row>
    <row r="9" spans="1:6" ht="16">
      <c r="A9" s="217">
        <v>6</v>
      </c>
      <c r="B9" s="219" t="s">
        <v>706</v>
      </c>
      <c r="C9" s="219" t="s">
        <v>518</v>
      </c>
      <c r="D9" s="218" t="s">
        <v>638</v>
      </c>
      <c r="E9" s="219" t="s">
        <v>707</v>
      </c>
      <c r="F9" s="220">
        <v>9748671109</v>
      </c>
    </row>
    <row r="10" spans="1:6" ht="16">
      <c r="A10" s="217">
        <v>7</v>
      </c>
      <c r="B10" s="219" t="s">
        <v>708</v>
      </c>
      <c r="C10" s="219" t="s">
        <v>526</v>
      </c>
      <c r="D10" s="218" t="s">
        <v>638</v>
      </c>
      <c r="E10" s="224" t="s">
        <v>709</v>
      </c>
      <c r="F10" s="220">
        <v>9849711471</v>
      </c>
    </row>
    <row r="11" spans="1:6" ht="16">
      <c r="A11" s="217">
        <v>8</v>
      </c>
      <c r="B11" s="219" t="s">
        <v>710</v>
      </c>
      <c r="C11" s="219" t="s">
        <v>526</v>
      </c>
      <c r="D11" s="218" t="s">
        <v>638</v>
      </c>
      <c r="E11" s="224" t="s">
        <v>711</v>
      </c>
      <c r="F11" s="220">
        <v>9868559169</v>
      </c>
    </row>
    <row r="12" spans="1:6" ht="16">
      <c r="A12" s="217">
        <v>9</v>
      </c>
      <c r="B12" s="219" t="s">
        <v>712</v>
      </c>
      <c r="C12" s="219" t="s">
        <v>713</v>
      </c>
      <c r="D12" s="225" t="s">
        <v>638</v>
      </c>
      <c r="E12" s="219" t="s">
        <v>714</v>
      </c>
      <c r="F12" s="220">
        <v>9868929227</v>
      </c>
    </row>
    <row r="13" spans="1:6" ht="16">
      <c r="A13" s="217">
        <v>10</v>
      </c>
      <c r="B13" s="219" t="s">
        <v>715</v>
      </c>
      <c r="C13" s="219" t="s">
        <v>716</v>
      </c>
      <c r="D13" s="218" t="s">
        <v>638</v>
      </c>
      <c r="E13" s="219" t="s">
        <v>717</v>
      </c>
      <c r="F13" s="220">
        <v>9862127348</v>
      </c>
    </row>
    <row r="14" spans="1:6" ht="16">
      <c r="A14" s="217">
        <v>11</v>
      </c>
      <c r="B14" s="219" t="s">
        <v>718</v>
      </c>
      <c r="C14" s="219" t="s">
        <v>702</v>
      </c>
      <c r="D14" s="218" t="s">
        <v>638</v>
      </c>
      <c r="E14" s="219" t="s">
        <v>719</v>
      </c>
      <c r="F14" s="220">
        <v>9866081116</v>
      </c>
    </row>
    <row r="15" spans="1:6" ht="16">
      <c r="A15" s="217">
        <v>12</v>
      </c>
      <c r="B15" s="219" t="s">
        <v>720</v>
      </c>
      <c r="C15" s="219" t="s">
        <v>721</v>
      </c>
      <c r="D15" s="218" t="s">
        <v>638</v>
      </c>
      <c r="E15" s="219" t="s">
        <v>722</v>
      </c>
      <c r="F15" s="220">
        <v>9848323515</v>
      </c>
    </row>
    <row r="16" spans="1:6" ht="16">
      <c r="A16" s="217">
        <v>13</v>
      </c>
      <c r="B16" s="219" t="s">
        <v>723</v>
      </c>
      <c r="C16" s="219" t="s">
        <v>526</v>
      </c>
      <c r="D16" s="218" t="s">
        <v>638</v>
      </c>
      <c r="E16" s="219" t="s">
        <v>724</v>
      </c>
      <c r="F16" s="220">
        <v>9867954247</v>
      </c>
    </row>
    <row r="17" spans="1:6" ht="16">
      <c r="A17" s="217">
        <v>14</v>
      </c>
      <c r="B17" s="219" t="s">
        <v>725</v>
      </c>
      <c r="C17" s="219" t="s">
        <v>726</v>
      </c>
      <c r="D17" s="218" t="s">
        <v>638</v>
      </c>
      <c r="E17" s="219" t="s">
        <v>727</v>
      </c>
      <c r="F17" s="220">
        <v>9863189220</v>
      </c>
    </row>
    <row r="18" spans="1:6" ht="16">
      <c r="A18" s="217">
        <v>15</v>
      </c>
      <c r="B18" s="219" t="s">
        <v>728</v>
      </c>
      <c r="C18" s="219" t="s">
        <v>667</v>
      </c>
      <c r="D18" s="218" t="s">
        <v>638</v>
      </c>
      <c r="E18" s="219" t="s">
        <v>729</v>
      </c>
      <c r="F18" s="220">
        <v>9868650774</v>
      </c>
    </row>
    <row r="19" spans="1:6" ht="16">
      <c r="A19" s="217">
        <v>16</v>
      </c>
      <c r="B19" s="219" t="s">
        <v>730</v>
      </c>
      <c r="C19" s="219" t="s">
        <v>731</v>
      </c>
      <c r="D19" s="218" t="s">
        <v>638</v>
      </c>
      <c r="E19" s="219" t="s">
        <v>732</v>
      </c>
      <c r="F19" s="220">
        <v>9863142650</v>
      </c>
    </row>
    <row r="20" spans="1:6" ht="16">
      <c r="A20" s="217">
        <v>17</v>
      </c>
      <c r="B20" s="219" t="s">
        <v>733</v>
      </c>
      <c r="C20" s="219" t="s">
        <v>734</v>
      </c>
      <c r="D20" s="225" t="s">
        <v>638</v>
      </c>
      <c r="E20" s="219" t="s">
        <v>735</v>
      </c>
      <c r="F20" s="220">
        <v>9848324853</v>
      </c>
    </row>
    <row r="21" spans="1:6" ht="16">
      <c r="A21" s="217">
        <v>18</v>
      </c>
      <c r="B21" s="219" t="s">
        <v>736</v>
      </c>
      <c r="C21" s="219" t="s">
        <v>526</v>
      </c>
      <c r="D21" s="218" t="s">
        <v>638</v>
      </c>
      <c r="E21" s="219" t="s">
        <v>737</v>
      </c>
      <c r="F21" s="220">
        <v>9848323892</v>
      </c>
    </row>
    <row r="22" spans="1:6" ht="16">
      <c r="A22" s="217">
        <v>19</v>
      </c>
      <c r="B22" s="219" t="s">
        <v>738</v>
      </c>
      <c r="C22" s="219" t="s">
        <v>739</v>
      </c>
      <c r="D22" s="218" t="s">
        <v>638</v>
      </c>
      <c r="E22" s="219" t="s">
        <v>740</v>
      </c>
      <c r="F22" s="220">
        <v>9845664897</v>
      </c>
    </row>
    <row r="23" spans="1:6" ht="16">
      <c r="A23" s="217">
        <v>20</v>
      </c>
      <c r="B23" s="219" t="s">
        <v>741</v>
      </c>
      <c r="C23" s="219" t="s">
        <v>526</v>
      </c>
      <c r="D23" s="218" t="s">
        <v>638</v>
      </c>
      <c r="E23" s="219" t="s">
        <v>742</v>
      </c>
      <c r="F23" s="219"/>
    </row>
    <row r="24" spans="1:6" ht="16">
      <c r="A24" s="217">
        <v>21</v>
      </c>
      <c r="B24" s="219" t="s">
        <v>743</v>
      </c>
      <c r="C24" s="219" t="s">
        <v>699</v>
      </c>
      <c r="D24" s="218" t="s">
        <v>638</v>
      </c>
      <c r="E24" s="219" t="s">
        <v>744</v>
      </c>
      <c r="F24" s="220">
        <v>9840191330</v>
      </c>
    </row>
    <row r="25" spans="1:6" ht="16">
      <c r="A25" s="217">
        <v>22</v>
      </c>
      <c r="B25" s="219" t="s">
        <v>745</v>
      </c>
      <c r="C25" s="219" t="s">
        <v>655</v>
      </c>
      <c r="D25" s="218" t="s">
        <v>638</v>
      </c>
      <c r="E25" s="219" t="s">
        <v>746</v>
      </c>
      <c r="F25" s="220">
        <v>9868074934</v>
      </c>
    </row>
    <row r="26" spans="1:6" ht="16">
      <c r="A26" s="217">
        <v>23</v>
      </c>
      <c r="B26" s="219" t="s">
        <v>747</v>
      </c>
      <c r="C26" s="219" t="s">
        <v>508</v>
      </c>
      <c r="D26" s="218" t="s">
        <v>638</v>
      </c>
      <c r="E26" s="219" t="s">
        <v>748</v>
      </c>
      <c r="F26" s="220">
        <v>9868261030</v>
      </c>
    </row>
    <row r="27" spans="1:6" ht="16">
      <c r="A27" s="217">
        <v>24</v>
      </c>
      <c r="B27" s="219" t="s">
        <v>749</v>
      </c>
      <c r="C27" s="219" t="s">
        <v>750</v>
      </c>
      <c r="D27" s="218" t="s">
        <v>638</v>
      </c>
      <c r="E27" s="219" t="s">
        <v>751</v>
      </c>
      <c r="F27" s="219"/>
    </row>
    <row r="28" spans="1:6" ht="16">
      <c r="A28" s="217">
        <v>25</v>
      </c>
      <c r="B28" s="219" t="s">
        <v>752</v>
      </c>
      <c r="C28" s="219" t="s">
        <v>734</v>
      </c>
      <c r="D28" s="218" t="s">
        <v>638</v>
      </c>
      <c r="E28" s="219" t="s">
        <v>753</v>
      </c>
      <c r="F28" s="220">
        <v>9742228570</v>
      </c>
    </row>
    <row r="29" spans="1:6" ht="16">
      <c r="A29" s="217">
        <v>26</v>
      </c>
      <c r="B29" s="219" t="s">
        <v>754</v>
      </c>
      <c r="C29" s="219" t="s">
        <v>699</v>
      </c>
      <c r="D29" s="218" t="s">
        <v>638</v>
      </c>
      <c r="E29" s="219" t="s">
        <v>755</v>
      </c>
      <c r="F29" s="220">
        <v>9848325021</v>
      </c>
    </row>
    <row r="30" spans="1:6" ht="16">
      <c r="A30" s="217">
        <v>27</v>
      </c>
      <c r="B30" s="219" t="s">
        <v>756</v>
      </c>
      <c r="C30" s="219" t="s">
        <v>757</v>
      </c>
      <c r="D30" s="218" t="s">
        <v>638</v>
      </c>
      <c r="E30" s="219" t="s">
        <v>758</v>
      </c>
      <c r="F30" s="220">
        <v>9866842898</v>
      </c>
    </row>
    <row r="31" spans="1:6" ht="16">
      <c r="A31" s="217">
        <v>28</v>
      </c>
      <c r="B31" s="219" t="s">
        <v>759</v>
      </c>
      <c r="C31" s="219" t="s">
        <v>760</v>
      </c>
      <c r="D31" s="218" t="s">
        <v>638</v>
      </c>
      <c r="E31" s="219" t="s">
        <v>761</v>
      </c>
      <c r="F31" s="219"/>
    </row>
    <row r="32" spans="1:6" ht="16">
      <c r="A32" s="217">
        <v>29</v>
      </c>
      <c r="B32" s="221" t="s">
        <v>762</v>
      </c>
      <c r="C32" s="222" t="s">
        <v>763</v>
      </c>
      <c r="D32" s="218" t="s">
        <v>638</v>
      </c>
      <c r="E32" s="221" t="s">
        <v>764</v>
      </c>
      <c r="F32" s="220">
        <v>9843430825</v>
      </c>
    </row>
    <row r="33" spans="1:6" ht="16">
      <c r="A33" s="217">
        <v>30</v>
      </c>
      <c r="B33" s="221" t="s">
        <v>765</v>
      </c>
      <c r="C33" s="222" t="s">
        <v>766</v>
      </c>
      <c r="D33" s="218" t="s">
        <v>638</v>
      </c>
      <c r="E33" s="221" t="s">
        <v>767</v>
      </c>
      <c r="F33" s="220">
        <v>9848328230</v>
      </c>
    </row>
    <row r="34" spans="1:6" ht="16">
      <c r="A34" s="217">
        <v>31</v>
      </c>
      <c r="B34" s="221" t="s">
        <v>768</v>
      </c>
      <c r="C34" s="222" t="s">
        <v>769</v>
      </c>
      <c r="D34" s="218" t="s">
        <v>638</v>
      </c>
      <c r="E34" s="221" t="s">
        <v>770</v>
      </c>
      <c r="F34" s="220">
        <v>9848324928</v>
      </c>
    </row>
    <row r="35" spans="1:6" ht="16">
      <c r="A35" s="217">
        <v>32</v>
      </c>
      <c r="B35" s="221" t="s">
        <v>771</v>
      </c>
      <c r="C35" s="222" t="s">
        <v>772</v>
      </c>
      <c r="D35" s="218" t="s">
        <v>638</v>
      </c>
      <c r="E35" s="221" t="s">
        <v>711</v>
      </c>
      <c r="F35" s="219"/>
    </row>
    <row r="36" spans="1:6" ht="16">
      <c r="A36" s="217">
        <v>33</v>
      </c>
      <c r="B36" s="221" t="s">
        <v>773</v>
      </c>
      <c r="C36" s="222" t="s">
        <v>774</v>
      </c>
      <c r="D36" s="218" t="s">
        <v>638</v>
      </c>
      <c r="E36" s="221" t="s">
        <v>775</v>
      </c>
      <c r="F36" s="219"/>
    </row>
    <row r="37" spans="1:6" ht="16">
      <c r="A37" s="217">
        <v>34</v>
      </c>
      <c r="B37" s="221" t="s">
        <v>776</v>
      </c>
      <c r="C37" s="222" t="s">
        <v>774</v>
      </c>
      <c r="D37" s="218" t="s">
        <v>638</v>
      </c>
      <c r="E37" s="221" t="s">
        <v>777</v>
      </c>
      <c r="F37" s="219"/>
    </row>
    <row r="38" spans="1:6" ht="32">
      <c r="A38" s="217">
        <v>35</v>
      </c>
      <c r="B38" s="221" t="s">
        <v>778</v>
      </c>
      <c r="C38" s="222" t="s">
        <v>779</v>
      </c>
      <c r="D38" s="218" t="s">
        <v>638</v>
      </c>
      <c r="E38" s="221" t="s">
        <v>780</v>
      </c>
      <c r="F38" s="220">
        <v>9868841043</v>
      </c>
    </row>
    <row r="39" spans="1:6" ht="16">
      <c r="A39" s="217">
        <v>36</v>
      </c>
      <c r="B39" s="221" t="s">
        <v>781</v>
      </c>
      <c r="C39" s="222" t="s">
        <v>782</v>
      </c>
      <c r="D39" s="218" t="s">
        <v>638</v>
      </c>
      <c r="E39" s="221" t="s">
        <v>783</v>
      </c>
      <c r="F39" s="220">
        <v>9861951551</v>
      </c>
    </row>
    <row r="40" spans="1:6" ht="16">
      <c r="A40" s="217">
        <v>37</v>
      </c>
      <c r="B40" s="221" t="s">
        <v>784</v>
      </c>
      <c r="C40" s="222" t="s">
        <v>782</v>
      </c>
      <c r="D40" s="218" t="s">
        <v>638</v>
      </c>
      <c r="E40" s="219"/>
      <c r="F40" s="220">
        <v>9848323518</v>
      </c>
    </row>
    <row r="41" spans="1:6" ht="16">
      <c r="A41" s="217">
        <v>38</v>
      </c>
      <c r="B41" s="221" t="s">
        <v>785</v>
      </c>
      <c r="C41" s="222" t="s">
        <v>644</v>
      </c>
      <c r="D41" s="218" t="s">
        <v>638</v>
      </c>
      <c r="E41" s="219"/>
      <c r="F41" s="220">
        <v>9851150423</v>
      </c>
    </row>
    <row r="42" spans="1:6" ht="16">
      <c r="A42" s="217">
        <v>39</v>
      </c>
      <c r="B42" s="221" t="s">
        <v>786</v>
      </c>
      <c r="C42" s="222"/>
      <c r="D42" s="218"/>
      <c r="E42" s="220"/>
      <c r="F42" s="219"/>
    </row>
    <row r="43" spans="1:6" ht="16">
      <c r="A43" s="217">
        <v>40</v>
      </c>
      <c r="B43" s="219" t="s">
        <v>787</v>
      </c>
      <c r="C43" s="219" t="s">
        <v>788</v>
      </c>
      <c r="D43" s="218" t="s">
        <v>638</v>
      </c>
      <c r="E43" s="22"/>
      <c r="F43" s="220">
        <v>9748016579</v>
      </c>
    </row>
    <row r="44" spans="1:6" ht="16">
      <c r="A44" s="217">
        <v>41</v>
      </c>
      <c r="B44" s="219" t="s">
        <v>789</v>
      </c>
      <c r="C44" s="219" t="s">
        <v>790</v>
      </c>
      <c r="D44" s="218" t="s">
        <v>638</v>
      </c>
      <c r="E44" s="22"/>
      <c r="F44" s="220">
        <v>9867774139</v>
      </c>
    </row>
    <row r="45" spans="1:6" ht="16">
      <c r="A45" s="217">
        <v>42</v>
      </c>
      <c r="B45" s="219" t="s">
        <v>791</v>
      </c>
      <c r="C45" s="219" t="s">
        <v>702</v>
      </c>
      <c r="D45" s="218" t="s">
        <v>638</v>
      </c>
      <c r="E45" s="22"/>
      <c r="F45" s="220">
        <v>9748330878</v>
      </c>
    </row>
    <row r="46" spans="1:6" ht="16">
      <c r="A46" s="217">
        <v>43</v>
      </c>
      <c r="B46" s="219" t="s">
        <v>792</v>
      </c>
      <c r="C46" s="219" t="s">
        <v>793</v>
      </c>
      <c r="D46" s="218" t="s">
        <v>638</v>
      </c>
      <c r="E46" s="22"/>
      <c r="F46" s="220">
        <v>9765575744</v>
      </c>
    </row>
    <row r="47" spans="1:6" ht="16">
      <c r="A47" s="217">
        <v>44</v>
      </c>
      <c r="B47" s="219" t="s">
        <v>794</v>
      </c>
      <c r="C47" s="219" t="s">
        <v>702</v>
      </c>
      <c r="D47" s="218" t="s">
        <v>638</v>
      </c>
      <c r="E47" s="22"/>
      <c r="F47" s="219"/>
    </row>
    <row r="48" spans="1:6" ht="16">
      <c r="A48" s="217">
        <v>45</v>
      </c>
      <c r="B48" s="219" t="s">
        <v>795</v>
      </c>
      <c r="C48" s="219" t="s">
        <v>796</v>
      </c>
      <c r="D48" s="218" t="s">
        <v>638</v>
      </c>
      <c r="E48" s="22"/>
      <c r="F48" s="219"/>
    </row>
    <row r="49" spans="1:6" ht="16">
      <c r="A49" s="217">
        <v>46</v>
      </c>
      <c r="B49" s="219" t="s">
        <v>797</v>
      </c>
      <c r="C49" s="219" t="s">
        <v>793</v>
      </c>
      <c r="D49" s="218" t="s">
        <v>638</v>
      </c>
      <c r="E49" s="22"/>
      <c r="F49" s="220">
        <v>9868607180</v>
      </c>
    </row>
    <row r="50" spans="1:6" ht="16">
      <c r="A50" s="217">
        <v>47</v>
      </c>
      <c r="B50" s="219" t="s">
        <v>798</v>
      </c>
      <c r="C50" s="219" t="s">
        <v>799</v>
      </c>
      <c r="D50" s="218" t="s">
        <v>638</v>
      </c>
      <c r="E50" s="22"/>
      <c r="F50" s="219"/>
    </row>
    <row r="51" spans="1:6" ht="16">
      <c r="A51" s="217">
        <v>48</v>
      </c>
      <c r="B51" s="219" t="s">
        <v>800</v>
      </c>
      <c r="C51" s="219" t="s">
        <v>702</v>
      </c>
      <c r="D51" s="218" t="s">
        <v>638</v>
      </c>
      <c r="E51" s="22"/>
      <c r="F51" s="220">
        <v>9848964821</v>
      </c>
    </row>
    <row r="52" spans="1:6" ht="16">
      <c r="A52" s="217">
        <v>49</v>
      </c>
      <c r="B52" s="219" t="s">
        <v>801</v>
      </c>
      <c r="C52" s="219" t="s">
        <v>802</v>
      </c>
      <c r="D52" s="218" t="s">
        <v>638</v>
      </c>
      <c r="E52" s="22"/>
      <c r="F52" s="220">
        <v>9858366606</v>
      </c>
    </row>
    <row r="53" spans="1:6" ht="16">
      <c r="A53" s="217">
        <v>50</v>
      </c>
      <c r="B53" s="219" t="s">
        <v>803</v>
      </c>
      <c r="C53" s="219" t="s">
        <v>702</v>
      </c>
      <c r="D53" s="218" t="s">
        <v>638</v>
      </c>
      <c r="E53" s="22"/>
      <c r="F53" s="219"/>
    </row>
    <row r="54" spans="1:6" ht="16">
      <c r="A54" s="217">
        <v>51</v>
      </c>
      <c r="B54" s="219" t="s">
        <v>804</v>
      </c>
      <c r="C54" s="219" t="s">
        <v>805</v>
      </c>
      <c r="D54" s="218" t="s">
        <v>638</v>
      </c>
      <c r="E54" s="22"/>
      <c r="F54" s="219"/>
    </row>
    <row r="55" spans="1:6" ht="16">
      <c r="A55" s="217">
        <v>52</v>
      </c>
      <c r="B55" s="219" t="s">
        <v>806</v>
      </c>
      <c r="C55" s="219" t="s">
        <v>805</v>
      </c>
      <c r="D55" s="218" t="s">
        <v>638</v>
      </c>
      <c r="E55" s="22"/>
      <c r="F55" s="219"/>
    </row>
    <row r="56" spans="1:6" ht="16">
      <c r="A56" s="217">
        <v>53</v>
      </c>
      <c r="B56" s="219" t="s">
        <v>807</v>
      </c>
      <c r="C56" s="219" t="s">
        <v>805</v>
      </c>
      <c r="D56" s="218" t="s">
        <v>638</v>
      </c>
      <c r="E56" s="22"/>
      <c r="F56" s="219"/>
    </row>
    <row r="57" spans="1:6" ht="16">
      <c r="A57" s="217">
        <v>54</v>
      </c>
      <c r="B57" s="219" t="s">
        <v>808</v>
      </c>
      <c r="C57" s="219" t="s">
        <v>805</v>
      </c>
      <c r="D57" s="218" t="s">
        <v>638</v>
      </c>
      <c r="E57" s="22"/>
      <c r="F57" s="220">
        <v>9868398170</v>
      </c>
    </row>
    <row r="58" spans="1:6" ht="16">
      <c r="A58" s="217">
        <v>55</v>
      </c>
      <c r="B58" s="219" t="s">
        <v>809</v>
      </c>
      <c r="C58" s="219" t="s">
        <v>805</v>
      </c>
      <c r="D58" s="218" t="s">
        <v>638</v>
      </c>
      <c r="E58" s="22"/>
      <c r="F58" s="220">
        <v>9866505510</v>
      </c>
    </row>
    <row r="59" spans="1:6" ht="16">
      <c r="A59" s="217">
        <v>56</v>
      </c>
      <c r="B59" s="219" t="s">
        <v>810</v>
      </c>
      <c r="C59" s="219" t="s">
        <v>805</v>
      </c>
      <c r="D59" s="218" t="s">
        <v>638</v>
      </c>
      <c r="E59" s="22"/>
      <c r="F59" s="220">
        <v>9866533611</v>
      </c>
    </row>
    <row r="60" spans="1:6" ht="16">
      <c r="A60" s="217">
        <v>57</v>
      </c>
      <c r="B60" s="219" t="s">
        <v>811</v>
      </c>
      <c r="C60" s="219" t="s">
        <v>721</v>
      </c>
      <c r="D60" s="218" t="s">
        <v>638</v>
      </c>
      <c r="E60" s="22"/>
      <c r="F60" s="220">
        <v>9741714920</v>
      </c>
    </row>
    <row r="61" spans="1:6" ht="16">
      <c r="A61" s="217">
        <v>58</v>
      </c>
      <c r="B61" s="219" t="s">
        <v>812</v>
      </c>
      <c r="C61" s="219" t="s">
        <v>813</v>
      </c>
      <c r="D61" s="218" t="s">
        <v>638</v>
      </c>
      <c r="E61" s="22"/>
      <c r="F61" s="220">
        <v>9849358115</v>
      </c>
    </row>
    <row r="62" spans="1:6" ht="16">
      <c r="A62" s="217">
        <v>59</v>
      </c>
      <c r="B62" s="219" t="s">
        <v>814</v>
      </c>
      <c r="C62" s="219" t="s">
        <v>815</v>
      </c>
      <c r="D62" s="218" t="s">
        <v>638</v>
      </c>
      <c r="E62" s="22"/>
      <c r="F62" s="220">
        <v>9841741043</v>
      </c>
    </row>
    <row r="63" spans="1:6" ht="16">
      <c r="A63" s="217">
        <v>60</v>
      </c>
      <c r="B63" s="219" t="s">
        <v>816</v>
      </c>
      <c r="C63" s="219" t="s">
        <v>721</v>
      </c>
      <c r="D63" s="218" t="s">
        <v>638</v>
      </c>
      <c r="E63" s="22"/>
      <c r="F63" s="220">
        <v>9848303304</v>
      </c>
    </row>
    <row r="64" spans="1:6" ht="16">
      <c r="A64" s="217">
        <v>61</v>
      </c>
      <c r="B64" s="219" t="s">
        <v>817</v>
      </c>
      <c r="C64" s="219" t="s">
        <v>818</v>
      </c>
      <c r="D64" s="218" t="s">
        <v>638</v>
      </c>
      <c r="E64" s="22"/>
      <c r="F64" s="220">
        <v>9842226694</v>
      </c>
    </row>
    <row r="65" spans="1:6" ht="16">
      <c r="A65" s="217">
        <v>62</v>
      </c>
      <c r="B65" s="219" t="s">
        <v>819</v>
      </c>
      <c r="C65" s="219" t="s">
        <v>818</v>
      </c>
      <c r="D65" s="218" t="s">
        <v>638</v>
      </c>
      <c r="E65" s="22"/>
      <c r="F65" s="220">
        <v>9848315790</v>
      </c>
    </row>
    <row r="66" spans="1:6" ht="16">
      <c r="A66" s="217">
        <v>63</v>
      </c>
      <c r="B66" s="219" t="s">
        <v>820</v>
      </c>
      <c r="C66" s="219" t="s">
        <v>821</v>
      </c>
      <c r="D66" s="218" t="s">
        <v>638</v>
      </c>
      <c r="E66" s="22"/>
      <c r="F66" s="220">
        <v>9866648204</v>
      </c>
    </row>
    <row r="67" spans="1:6" ht="16">
      <c r="A67" s="217">
        <v>64</v>
      </c>
      <c r="B67" s="219" t="s">
        <v>822</v>
      </c>
      <c r="C67" s="219" t="s">
        <v>823</v>
      </c>
      <c r="D67" s="218" t="s">
        <v>638</v>
      </c>
      <c r="E67" s="22"/>
      <c r="F67" s="219"/>
    </row>
    <row r="68" spans="1:6" ht="16">
      <c r="A68" s="217">
        <v>65</v>
      </c>
      <c r="B68" s="219" t="s">
        <v>824</v>
      </c>
      <c r="C68" s="219" t="s">
        <v>696</v>
      </c>
      <c r="D68" s="218" t="s">
        <v>638</v>
      </c>
      <c r="E68" s="22"/>
      <c r="F68" s="220">
        <v>9868378422</v>
      </c>
    </row>
    <row r="69" spans="1:6" ht="16">
      <c r="A69" s="217">
        <v>66</v>
      </c>
      <c r="B69" s="219" t="s">
        <v>825</v>
      </c>
      <c r="C69" s="219" t="s">
        <v>818</v>
      </c>
      <c r="D69" s="218" t="s">
        <v>638</v>
      </c>
      <c r="E69" s="22"/>
      <c r="F69" s="220">
        <v>9848324976</v>
      </c>
    </row>
    <row r="70" spans="1:6" ht="16">
      <c r="A70" s="217">
        <v>67</v>
      </c>
      <c r="B70" s="219" t="s">
        <v>826</v>
      </c>
      <c r="C70" s="219" t="s">
        <v>827</v>
      </c>
      <c r="D70" s="218" t="s">
        <v>638</v>
      </c>
      <c r="E70" s="22"/>
      <c r="F70" s="220">
        <v>9842327442</v>
      </c>
    </row>
    <row r="71" spans="1:6" ht="16">
      <c r="A71" s="217">
        <v>68</v>
      </c>
      <c r="B71" s="219" t="s">
        <v>828</v>
      </c>
      <c r="C71" s="219" t="s">
        <v>827</v>
      </c>
      <c r="D71" s="218" t="s">
        <v>638</v>
      </c>
      <c r="E71" s="22"/>
      <c r="F71" s="220">
        <v>9842327443</v>
      </c>
    </row>
    <row r="72" spans="1:6" ht="16">
      <c r="A72" s="217">
        <v>69</v>
      </c>
      <c r="B72" s="219" t="s">
        <v>829</v>
      </c>
      <c r="C72" s="219" t="s">
        <v>830</v>
      </c>
      <c r="D72" s="218" t="s">
        <v>638</v>
      </c>
      <c r="E72" s="22"/>
      <c r="F72" s="220">
        <v>9848325090</v>
      </c>
    </row>
    <row r="73" spans="1:6" ht="16">
      <c r="A73" s="217">
        <v>70</v>
      </c>
      <c r="B73" s="219" t="s">
        <v>831</v>
      </c>
      <c r="C73" s="219" t="s">
        <v>830</v>
      </c>
      <c r="D73" s="218" t="s">
        <v>638</v>
      </c>
      <c r="E73" s="22"/>
      <c r="F73" s="220">
        <v>9848325227</v>
      </c>
    </row>
    <row r="74" spans="1:6" ht="16">
      <c r="A74" s="217">
        <v>71</v>
      </c>
      <c r="B74" s="219" t="s">
        <v>832</v>
      </c>
      <c r="C74" s="219" t="s">
        <v>833</v>
      </c>
      <c r="D74" s="218" t="s">
        <v>638</v>
      </c>
      <c r="E74" s="22"/>
      <c r="F74" s="219"/>
    </row>
    <row r="75" spans="1:6" ht="16">
      <c r="A75" s="217">
        <v>72</v>
      </c>
      <c r="B75" s="219" t="s">
        <v>834</v>
      </c>
      <c r="C75" s="219" t="s">
        <v>830</v>
      </c>
      <c r="D75" s="218" t="s">
        <v>638</v>
      </c>
      <c r="E75" s="22"/>
      <c r="F75" s="220">
        <v>9868996287</v>
      </c>
    </row>
    <row r="76" spans="1:6" ht="16">
      <c r="A76" s="217">
        <v>73</v>
      </c>
      <c r="B76" s="219" t="s">
        <v>835</v>
      </c>
      <c r="C76" s="219" t="s">
        <v>813</v>
      </c>
      <c r="D76" s="218" t="s">
        <v>638</v>
      </c>
      <c r="E76" s="22"/>
      <c r="F76" s="220">
        <v>9868977789</v>
      </c>
    </row>
    <row r="77" spans="1:6" ht="16">
      <c r="A77" s="217">
        <v>74</v>
      </c>
      <c r="B77" s="219" t="s">
        <v>836</v>
      </c>
      <c r="C77" s="219" t="s">
        <v>837</v>
      </c>
      <c r="D77" s="218" t="s">
        <v>638</v>
      </c>
      <c r="E77" s="22"/>
      <c r="F77" s="220">
        <v>9864402375</v>
      </c>
    </row>
    <row r="78" spans="1:6" ht="16">
      <c r="A78" s="217">
        <v>75</v>
      </c>
      <c r="B78" s="219" t="s">
        <v>838</v>
      </c>
      <c r="C78" s="219" t="s">
        <v>815</v>
      </c>
      <c r="D78" s="218" t="s">
        <v>638</v>
      </c>
      <c r="E78" s="22"/>
      <c r="F78" s="220">
        <v>9868078751</v>
      </c>
    </row>
    <row r="79" spans="1:6" ht="16">
      <c r="A79" s="217">
        <v>76</v>
      </c>
      <c r="B79" s="219" t="s">
        <v>839</v>
      </c>
      <c r="C79" s="219" t="s">
        <v>840</v>
      </c>
      <c r="D79" s="218" t="s">
        <v>638</v>
      </c>
      <c r="E79" s="22"/>
      <c r="F79" s="220">
        <v>9748165408</v>
      </c>
    </row>
    <row r="80" spans="1:6" ht="16">
      <c r="A80" s="217">
        <v>77</v>
      </c>
      <c r="B80" s="219" t="s">
        <v>841</v>
      </c>
      <c r="C80" s="219" t="s">
        <v>840</v>
      </c>
      <c r="D80" s="218" t="s">
        <v>638</v>
      </c>
      <c r="E80" s="22"/>
      <c r="F80" s="220">
        <v>9864854479</v>
      </c>
    </row>
    <row r="81" spans="1:6" ht="16">
      <c r="A81" s="217">
        <v>78</v>
      </c>
      <c r="B81" s="219" t="s">
        <v>842</v>
      </c>
      <c r="C81" s="219" t="s">
        <v>840</v>
      </c>
      <c r="D81" s="218" t="s">
        <v>638</v>
      </c>
      <c r="E81" s="22"/>
      <c r="F81" s="220">
        <v>9848387632</v>
      </c>
    </row>
    <row r="82" spans="1:6" ht="16">
      <c r="A82" s="217">
        <v>79</v>
      </c>
      <c r="B82" s="219" t="s">
        <v>843</v>
      </c>
      <c r="C82" s="219" t="s">
        <v>840</v>
      </c>
      <c r="D82" s="218" t="s">
        <v>638</v>
      </c>
      <c r="E82" s="22"/>
      <c r="F82" s="219"/>
    </row>
    <row r="83" spans="1:6" ht="16">
      <c r="A83" s="217">
        <v>80</v>
      </c>
      <c r="B83" s="219" t="s">
        <v>844</v>
      </c>
      <c r="C83" s="219" t="s">
        <v>840</v>
      </c>
      <c r="D83" s="218" t="s">
        <v>638</v>
      </c>
      <c r="E83" s="22"/>
      <c r="F83" s="220">
        <v>9744782739</v>
      </c>
    </row>
    <row r="84" spans="1:6" ht="16">
      <c r="A84" s="217">
        <v>81</v>
      </c>
      <c r="B84" s="219" t="s">
        <v>845</v>
      </c>
      <c r="C84" s="219" t="s">
        <v>840</v>
      </c>
      <c r="D84" s="218" t="s">
        <v>638</v>
      </c>
      <c r="E84" s="22"/>
      <c r="F84" s="220">
        <v>9748593736</v>
      </c>
    </row>
    <row r="85" spans="1:6" ht="16">
      <c r="A85" s="217">
        <v>82</v>
      </c>
      <c r="B85" s="219" t="s">
        <v>846</v>
      </c>
      <c r="C85" s="219" t="s">
        <v>840</v>
      </c>
      <c r="D85" s="218" t="s">
        <v>638</v>
      </c>
      <c r="E85" s="22"/>
      <c r="F85" s="220">
        <v>9868062335</v>
      </c>
    </row>
    <row r="86" spans="1:6" ht="16">
      <c r="A86" s="217">
        <v>83</v>
      </c>
      <c r="B86" s="219" t="s">
        <v>847</v>
      </c>
      <c r="C86" s="219" t="s">
        <v>840</v>
      </c>
      <c r="D86" s="218" t="s">
        <v>638</v>
      </c>
      <c r="E86" s="22"/>
      <c r="F86" s="220">
        <v>9860383176</v>
      </c>
    </row>
    <row r="87" spans="1:6" ht="16">
      <c r="A87" s="217">
        <v>84</v>
      </c>
      <c r="B87" s="219" t="s">
        <v>848</v>
      </c>
      <c r="C87" s="219" t="s">
        <v>849</v>
      </c>
      <c r="D87" s="218" t="s">
        <v>638</v>
      </c>
      <c r="E87" s="22"/>
      <c r="F87" s="220">
        <v>9748350248</v>
      </c>
    </row>
    <row r="88" spans="1:6" ht="16">
      <c r="A88" s="217">
        <v>85</v>
      </c>
      <c r="B88" s="219" t="s">
        <v>850</v>
      </c>
      <c r="C88" s="219" t="s">
        <v>840</v>
      </c>
      <c r="D88" s="218" t="s">
        <v>638</v>
      </c>
      <c r="E88" s="22"/>
      <c r="F88" s="220">
        <v>9868389107</v>
      </c>
    </row>
    <row r="89" spans="1:6" ht="16">
      <c r="A89" s="217">
        <v>86</v>
      </c>
      <c r="B89" s="219" t="s">
        <v>851</v>
      </c>
      <c r="C89" s="219" t="s">
        <v>840</v>
      </c>
      <c r="D89" s="218" t="s">
        <v>638</v>
      </c>
      <c r="E89" s="22"/>
      <c r="F89" s="220">
        <v>9741488665</v>
      </c>
    </row>
    <row r="90" spans="1:6" ht="16">
      <c r="A90" s="217">
        <v>87</v>
      </c>
      <c r="B90" s="219" t="s">
        <v>852</v>
      </c>
      <c r="C90" s="219" t="s">
        <v>840</v>
      </c>
      <c r="D90" s="218" t="s">
        <v>638</v>
      </c>
      <c r="E90" s="22"/>
      <c r="F90" s="220">
        <v>9878389106</v>
      </c>
    </row>
    <row r="91" spans="1:6" ht="16">
      <c r="A91" s="217">
        <v>88</v>
      </c>
      <c r="B91" s="219" t="s">
        <v>853</v>
      </c>
      <c r="C91" s="219" t="s">
        <v>854</v>
      </c>
      <c r="D91" s="218" t="s">
        <v>638</v>
      </c>
      <c r="E91" s="22"/>
      <c r="F91" s="220">
        <v>9864353467</v>
      </c>
    </row>
    <row r="92" spans="1:6" ht="16">
      <c r="A92" s="217">
        <v>89</v>
      </c>
      <c r="B92" s="219" t="s">
        <v>855</v>
      </c>
      <c r="C92" s="219" t="s">
        <v>335</v>
      </c>
      <c r="D92" s="218" t="s">
        <v>638</v>
      </c>
      <c r="E92" s="22"/>
      <c r="F92" s="220">
        <v>9858390974</v>
      </c>
    </row>
    <row r="93" spans="1:6" ht="16">
      <c r="A93" s="217">
        <v>90</v>
      </c>
      <c r="B93" s="219" t="s">
        <v>856</v>
      </c>
      <c r="C93" s="219" t="s">
        <v>857</v>
      </c>
      <c r="D93" s="218" t="s">
        <v>638</v>
      </c>
      <c r="E93" s="22"/>
      <c r="F93" s="220">
        <v>9742812384</v>
      </c>
    </row>
    <row r="94" spans="1:6" ht="16">
      <c r="A94" s="217">
        <v>91</v>
      </c>
      <c r="B94" s="219" t="s">
        <v>858</v>
      </c>
      <c r="C94" s="219" t="s">
        <v>821</v>
      </c>
      <c r="D94" s="218" t="s">
        <v>638</v>
      </c>
      <c r="E94" s="22"/>
      <c r="F94" s="220">
        <v>9848328270</v>
      </c>
    </row>
    <row r="95" spans="1:6" ht="16">
      <c r="A95" s="217">
        <v>92</v>
      </c>
      <c r="B95" s="219" t="s">
        <v>859</v>
      </c>
      <c r="C95" s="219" t="s">
        <v>821</v>
      </c>
      <c r="D95" s="218" t="s">
        <v>638</v>
      </c>
      <c r="E95" s="22"/>
      <c r="F95" s="220">
        <v>9848303290</v>
      </c>
    </row>
    <row r="96" spans="1:6" ht="16">
      <c r="A96" s="217">
        <v>93</v>
      </c>
      <c r="B96" s="219" t="s">
        <v>860</v>
      </c>
      <c r="C96" s="219" t="s">
        <v>861</v>
      </c>
      <c r="D96" s="218" t="s">
        <v>638</v>
      </c>
      <c r="E96" s="22"/>
      <c r="F96" s="220">
        <v>9868996985</v>
      </c>
    </row>
    <row r="97" spans="1:6" ht="16">
      <c r="A97" s="217">
        <v>94</v>
      </c>
      <c r="B97" s="219" t="s">
        <v>862</v>
      </c>
      <c r="C97" s="219" t="s">
        <v>863</v>
      </c>
      <c r="D97" s="218" t="s">
        <v>638</v>
      </c>
      <c r="E97" s="22"/>
      <c r="F97" s="220">
        <v>9841557091</v>
      </c>
    </row>
    <row r="98" spans="1:6" ht="16">
      <c r="A98" s="217">
        <v>95</v>
      </c>
      <c r="B98" s="219" t="s">
        <v>864</v>
      </c>
      <c r="C98" s="219" t="s">
        <v>865</v>
      </c>
      <c r="D98" s="218" t="s">
        <v>638</v>
      </c>
      <c r="E98" s="22"/>
      <c r="F98" s="220">
        <v>9846069968</v>
      </c>
    </row>
    <row r="99" spans="1:6" ht="16">
      <c r="A99" s="217">
        <v>96</v>
      </c>
      <c r="B99" s="219" t="s">
        <v>866</v>
      </c>
      <c r="C99" s="219" t="s">
        <v>823</v>
      </c>
      <c r="D99" s="218" t="s">
        <v>638</v>
      </c>
      <c r="E99" s="22"/>
      <c r="F99" s="220">
        <v>9849363153</v>
      </c>
    </row>
    <row r="100" spans="1:6" ht="16">
      <c r="A100" s="217">
        <v>97</v>
      </c>
      <c r="B100" s="219" t="s">
        <v>867</v>
      </c>
      <c r="C100" s="219" t="s">
        <v>823</v>
      </c>
      <c r="D100" s="218" t="s">
        <v>638</v>
      </c>
      <c r="E100" s="22"/>
      <c r="F100" s="220">
        <v>9844822029</v>
      </c>
    </row>
    <row r="101" spans="1:6" ht="16">
      <c r="A101" s="217">
        <v>98</v>
      </c>
      <c r="B101" s="219" t="s">
        <v>868</v>
      </c>
      <c r="C101" s="219" t="s">
        <v>857</v>
      </c>
      <c r="D101" s="218" t="s">
        <v>638</v>
      </c>
      <c r="E101" s="22"/>
      <c r="F101" s="220">
        <v>9865541536</v>
      </c>
    </row>
    <row r="102" spans="1:6" ht="16">
      <c r="A102" s="217">
        <v>99</v>
      </c>
      <c r="B102" s="219" t="s">
        <v>869</v>
      </c>
      <c r="C102" s="219" t="s">
        <v>696</v>
      </c>
      <c r="D102" s="218" t="s">
        <v>638</v>
      </c>
      <c r="E102" s="22"/>
      <c r="F102" s="220">
        <v>9845389745</v>
      </c>
    </row>
    <row r="103" spans="1:6" ht="16">
      <c r="A103" s="217">
        <v>100</v>
      </c>
      <c r="B103" s="219" t="s">
        <v>870</v>
      </c>
      <c r="C103" s="219" t="s">
        <v>871</v>
      </c>
      <c r="D103" s="218" t="s">
        <v>638</v>
      </c>
      <c r="E103" s="22"/>
      <c r="F103" s="220">
        <v>9858300005</v>
      </c>
    </row>
    <row r="104" spans="1:6" ht="16">
      <c r="A104" s="217">
        <v>101</v>
      </c>
      <c r="B104" s="219" t="s">
        <v>872</v>
      </c>
      <c r="C104" s="219" t="s">
        <v>837</v>
      </c>
      <c r="D104" s="218" t="s">
        <v>638</v>
      </c>
      <c r="E104" s="22"/>
      <c r="F104" s="220">
        <v>97489024465</v>
      </c>
    </row>
    <row r="105" spans="1:6" ht="16">
      <c r="A105" s="217">
        <v>102</v>
      </c>
      <c r="B105" s="219" t="s">
        <v>873</v>
      </c>
      <c r="C105" s="219" t="s">
        <v>827</v>
      </c>
      <c r="D105" s="218" t="s">
        <v>638</v>
      </c>
      <c r="E105" s="22"/>
      <c r="F105" s="220">
        <v>9845719810</v>
      </c>
    </row>
    <row r="106" spans="1:6" ht="16">
      <c r="A106" s="217">
        <v>103</v>
      </c>
      <c r="B106" s="219" t="s">
        <v>874</v>
      </c>
      <c r="C106" s="219" t="s">
        <v>840</v>
      </c>
      <c r="D106" s="218" t="s">
        <v>638</v>
      </c>
      <c r="E106" s="22"/>
      <c r="F106" s="219"/>
    </row>
    <row r="107" spans="1:6" ht="16">
      <c r="A107" s="217">
        <v>104</v>
      </c>
      <c r="B107" s="219" t="s">
        <v>875</v>
      </c>
      <c r="C107" s="219" t="s">
        <v>876</v>
      </c>
      <c r="D107" s="218" t="s">
        <v>638</v>
      </c>
      <c r="E107" s="22"/>
      <c r="F107" s="220">
        <v>9864384502</v>
      </c>
    </row>
    <row r="108" spans="1:6" ht="16">
      <c r="A108" s="217">
        <v>105</v>
      </c>
      <c r="B108" s="219" t="s">
        <v>877</v>
      </c>
      <c r="C108" s="219" t="s">
        <v>876</v>
      </c>
      <c r="D108" s="218" t="s">
        <v>638</v>
      </c>
      <c r="E108" s="22"/>
      <c r="F108" s="220">
        <v>9806543897</v>
      </c>
    </row>
    <row r="109" spans="1:6" ht="16">
      <c r="A109" s="217">
        <v>106</v>
      </c>
      <c r="B109" s="219" t="s">
        <v>878</v>
      </c>
      <c r="C109" s="219" t="s">
        <v>876</v>
      </c>
      <c r="D109" s="218" t="s">
        <v>638</v>
      </c>
      <c r="E109" s="22"/>
      <c r="F109" s="220">
        <v>9745953328</v>
      </c>
    </row>
    <row r="110" spans="1:6" ht="16">
      <c r="A110" s="217">
        <v>107</v>
      </c>
      <c r="B110" s="219" t="s">
        <v>879</v>
      </c>
      <c r="C110" s="219" t="s">
        <v>880</v>
      </c>
      <c r="D110" s="218" t="s">
        <v>638</v>
      </c>
      <c r="E110" s="22"/>
      <c r="F110" s="220">
        <v>9883378883</v>
      </c>
    </row>
    <row r="111" spans="1:6" ht="16">
      <c r="A111" s="217">
        <v>108</v>
      </c>
      <c r="B111" s="219" t="s">
        <v>881</v>
      </c>
      <c r="C111" s="219" t="s">
        <v>882</v>
      </c>
      <c r="D111" s="218" t="s">
        <v>638</v>
      </c>
      <c r="E111" s="22"/>
      <c r="F111" s="220">
        <v>9868312782</v>
      </c>
    </row>
    <row r="112" spans="1:6" ht="16">
      <c r="A112" s="217">
        <v>109</v>
      </c>
      <c r="B112" s="219" t="s">
        <v>883</v>
      </c>
      <c r="C112" s="219" t="s">
        <v>882</v>
      </c>
      <c r="D112" s="218" t="s">
        <v>638</v>
      </c>
      <c r="E112" s="22"/>
      <c r="F112" s="220">
        <v>9868312782</v>
      </c>
    </row>
    <row r="113" spans="1:6" ht="16">
      <c r="A113" s="217">
        <v>110</v>
      </c>
      <c r="B113" s="219" t="s">
        <v>884</v>
      </c>
      <c r="C113" s="219" t="s">
        <v>696</v>
      </c>
      <c r="D113" s="218" t="s">
        <v>638</v>
      </c>
      <c r="E113" s="22"/>
      <c r="F113" s="220">
        <v>9864348864</v>
      </c>
    </row>
    <row r="114" spans="1:6" ht="16">
      <c r="A114" s="217">
        <v>111</v>
      </c>
      <c r="B114" s="219" t="s">
        <v>885</v>
      </c>
      <c r="C114" s="219" t="s">
        <v>854</v>
      </c>
      <c r="D114" s="218" t="s">
        <v>638</v>
      </c>
      <c r="E114" s="22"/>
      <c r="F114" s="220">
        <v>9866783521</v>
      </c>
    </row>
    <row r="115" spans="1:6" ht="16">
      <c r="A115" s="217">
        <v>112</v>
      </c>
      <c r="B115" s="219" t="s">
        <v>886</v>
      </c>
      <c r="C115" s="219" t="s">
        <v>815</v>
      </c>
      <c r="D115" s="218" t="s">
        <v>638</v>
      </c>
      <c r="E115" s="22"/>
      <c r="F115" s="219"/>
    </row>
    <row r="116" spans="1:6" ht="16">
      <c r="A116" s="217">
        <v>113</v>
      </c>
      <c r="B116" s="219" t="s">
        <v>887</v>
      </c>
      <c r="C116" s="219" t="s">
        <v>837</v>
      </c>
      <c r="D116" s="218" t="s">
        <v>638</v>
      </c>
      <c r="E116" s="22"/>
      <c r="F116" s="220">
        <v>9748351401</v>
      </c>
    </row>
    <row r="117" spans="1:6" ht="16">
      <c r="A117" s="217">
        <v>114</v>
      </c>
      <c r="B117" s="219" t="s">
        <v>888</v>
      </c>
      <c r="C117" s="219" t="s">
        <v>880</v>
      </c>
      <c r="D117" s="218" t="s">
        <v>638</v>
      </c>
      <c r="E117" s="22"/>
      <c r="F117" s="220">
        <v>9868971410</v>
      </c>
    </row>
    <row r="118" spans="1:6" ht="16">
      <c r="A118" s="217">
        <v>115</v>
      </c>
      <c r="B118" s="219" t="s">
        <v>889</v>
      </c>
      <c r="C118" s="219" t="s">
        <v>815</v>
      </c>
      <c r="D118" s="218" t="s">
        <v>638</v>
      </c>
      <c r="E118" s="22"/>
      <c r="F118" s="220">
        <v>9845713672</v>
      </c>
    </row>
    <row r="119" spans="1:6" ht="16">
      <c r="A119" s="217">
        <v>116</v>
      </c>
      <c r="B119" s="219" t="s">
        <v>890</v>
      </c>
      <c r="C119" s="219" t="s">
        <v>891</v>
      </c>
      <c r="D119" s="218" t="s">
        <v>638</v>
      </c>
      <c r="E119" s="22"/>
      <c r="F119" s="220">
        <v>9869053926</v>
      </c>
    </row>
    <row r="120" spans="1:6" ht="16">
      <c r="A120" s="217">
        <v>117</v>
      </c>
      <c r="B120" s="219" t="s">
        <v>892</v>
      </c>
      <c r="C120" s="219" t="s">
        <v>871</v>
      </c>
      <c r="D120" s="218" t="s">
        <v>638</v>
      </c>
      <c r="E120" s="22"/>
      <c r="F120" s="220">
        <v>984806743</v>
      </c>
    </row>
    <row r="121" spans="1:6" ht="16">
      <c r="A121" s="217">
        <v>118</v>
      </c>
      <c r="B121" s="219" t="s">
        <v>893</v>
      </c>
      <c r="C121" s="219" t="s">
        <v>894</v>
      </c>
      <c r="D121" s="218" t="s">
        <v>638</v>
      </c>
      <c r="E121" s="22"/>
      <c r="F121" s="220">
        <v>9748334973</v>
      </c>
    </row>
    <row r="122" spans="1:6" ht="16">
      <c r="A122" s="217">
        <v>119</v>
      </c>
      <c r="B122" s="219" t="s">
        <v>895</v>
      </c>
      <c r="C122" s="219" t="s">
        <v>894</v>
      </c>
      <c r="D122" s="218" t="s">
        <v>638</v>
      </c>
      <c r="E122" s="22"/>
      <c r="F122" s="220">
        <v>9868959429</v>
      </c>
    </row>
    <row r="123" spans="1:6" ht="16">
      <c r="A123" s="217">
        <v>120</v>
      </c>
      <c r="B123" s="219" t="s">
        <v>896</v>
      </c>
      <c r="C123" s="219" t="s">
        <v>897</v>
      </c>
      <c r="D123" s="218" t="s">
        <v>638</v>
      </c>
      <c r="E123" s="22"/>
      <c r="F123" s="220">
        <v>984109324</v>
      </c>
    </row>
    <row r="124" spans="1:6" ht="16">
      <c r="A124" s="217">
        <v>121</v>
      </c>
      <c r="B124" s="219" t="s">
        <v>898</v>
      </c>
      <c r="C124" s="219" t="s">
        <v>861</v>
      </c>
      <c r="D124" s="218" t="s">
        <v>638</v>
      </c>
      <c r="E124" s="22"/>
      <c r="F124" s="220">
        <v>9742578300</v>
      </c>
    </row>
    <row r="125" spans="1:6" ht="16">
      <c r="A125" s="217">
        <v>122</v>
      </c>
      <c r="B125" s="219" t="s">
        <v>899</v>
      </c>
      <c r="C125" s="219" t="s">
        <v>335</v>
      </c>
      <c r="D125" s="218" t="s">
        <v>638</v>
      </c>
      <c r="E125" s="22"/>
      <c r="F125" s="220">
        <v>9868042525</v>
      </c>
    </row>
    <row r="126" spans="1:6" ht="16">
      <c r="A126" s="217">
        <v>123</v>
      </c>
      <c r="B126" s="219" t="s">
        <v>900</v>
      </c>
      <c r="C126" s="219" t="s">
        <v>857</v>
      </c>
      <c r="D126" s="218" t="s">
        <v>638</v>
      </c>
      <c r="E126" s="22"/>
      <c r="F126" s="220">
        <v>9742202771</v>
      </c>
    </row>
    <row r="127" spans="1:6" ht="16">
      <c r="A127" s="217">
        <v>124</v>
      </c>
      <c r="B127" s="219" t="s">
        <v>901</v>
      </c>
      <c r="C127" s="219" t="s">
        <v>840</v>
      </c>
      <c r="D127" s="218" t="s">
        <v>638</v>
      </c>
      <c r="E127" s="22"/>
      <c r="F127" s="220">
        <v>9848324348</v>
      </c>
    </row>
  </sheetData>
  <mergeCells count="7">
    <mergeCell ref="A1:F1"/>
    <mergeCell ref="A2:A3"/>
    <mergeCell ref="B2:B3"/>
    <mergeCell ref="C2:C3"/>
    <mergeCell ref="D2:D3"/>
    <mergeCell ref="E2:E3"/>
    <mergeCell ref="F2:F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C16" sqref="C16"/>
    </sheetView>
  </sheetViews>
  <sheetFormatPr defaultRowHeight="14.5"/>
  <cols>
    <col min="2" max="2" width="35.26953125" customWidth="1"/>
    <col min="3" max="3" width="21.1796875" customWidth="1"/>
    <col min="4" max="4" width="31.81640625" customWidth="1"/>
    <col min="9" max="9" width="14.81640625" customWidth="1"/>
    <col min="10" max="10" width="15.36328125" customWidth="1"/>
  </cols>
  <sheetData>
    <row r="1" spans="1:10" ht="20">
      <c r="A1" s="467" t="s">
        <v>904</v>
      </c>
      <c r="B1" s="467"/>
      <c r="C1" s="467"/>
      <c r="D1" s="467"/>
      <c r="E1" s="467"/>
      <c r="F1" s="467"/>
      <c r="G1" s="467"/>
      <c r="H1" s="467"/>
      <c r="I1" s="467"/>
      <c r="J1" s="467"/>
    </row>
    <row r="2" spans="1:10" ht="21.5" customHeight="1">
      <c r="A2" s="352" t="s">
        <v>625</v>
      </c>
      <c r="B2" s="357" t="s">
        <v>626</v>
      </c>
      <c r="C2" s="357" t="s">
        <v>627</v>
      </c>
      <c r="D2" s="357" t="s">
        <v>628</v>
      </c>
      <c r="E2" s="357" t="s">
        <v>629</v>
      </c>
      <c r="F2" s="357"/>
      <c r="G2" s="357"/>
      <c r="H2" s="357" t="s">
        <v>630</v>
      </c>
      <c r="I2" s="357" t="s">
        <v>631</v>
      </c>
      <c r="J2" s="352" t="s">
        <v>632</v>
      </c>
    </row>
    <row r="3" spans="1:10" ht="21.5">
      <c r="A3" s="352"/>
      <c r="B3" s="357"/>
      <c r="C3" s="357"/>
      <c r="D3" s="357"/>
      <c r="E3" s="214" t="s">
        <v>633</v>
      </c>
      <c r="F3" s="214" t="s">
        <v>634</v>
      </c>
      <c r="G3" s="214" t="s">
        <v>97</v>
      </c>
      <c r="H3" s="357"/>
      <c r="I3" s="357"/>
      <c r="J3" s="352"/>
    </row>
    <row r="4" spans="1:10" ht="21.5">
      <c r="A4" s="215" t="s">
        <v>89</v>
      </c>
      <c r="B4" s="216" t="s">
        <v>635</v>
      </c>
      <c r="C4" s="216"/>
      <c r="D4" s="216"/>
      <c r="E4" s="216"/>
      <c r="F4" s="216"/>
      <c r="G4" s="216"/>
      <c r="H4" s="216"/>
      <c r="I4" s="216"/>
      <c r="J4" s="216"/>
    </row>
    <row r="5" spans="1:10" ht="16">
      <c r="A5" s="217">
        <v>1</v>
      </c>
      <c r="B5" s="218" t="s">
        <v>636</v>
      </c>
      <c r="C5" s="218" t="s">
        <v>637</v>
      </c>
      <c r="D5" s="218" t="s">
        <v>638</v>
      </c>
      <c r="E5" s="219">
        <v>20</v>
      </c>
      <c r="F5" s="219">
        <v>10</v>
      </c>
      <c r="G5" s="219">
        <f t="shared" ref="G5:G12" si="0">E5+F5</f>
        <v>30</v>
      </c>
      <c r="H5" s="219">
        <v>150</v>
      </c>
      <c r="I5" s="219" t="s">
        <v>639</v>
      </c>
      <c r="J5" s="220">
        <v>9848303122</v>
      </c>
    </row>
    <row r="6" spans="1:10" ht="16">
      <c r="A6" s="217">
        <v>2</v>
      </c>
      <c r="B6" s="221" t="s">
        <v>640</v>
      </c>
      <c r="C6" s="222" t="s">
        <v>641</v>
      </c>
      <c r="D6" s="218" t="s">
        <v>638</v>
      </c>
      <c r="E6" s="219"/>
      <c r="F6" s="219"/>
      <c r="G6" s="219">
        <f t="shared" si="0"/>
        <v>0</v>
      </c>
      <c r="H6" s="219"/>
      <c r="I6" s="221" t="s">
        <v>642</v>
      </c>
      <c r="J6" s="223">
        <v>9868215571</v>
      </c>
    </row>
    <row r="7" spans="1:10" ht="16">
      <c r="A7" s="217">
        <v>3</v>
      </c>
      <c r="B7" s="219" t="s">
        <v>643</v>
      </c>
      <c r="C7" s="219" t="s">
        <v>644</v>
      </c>
      <c r="D7" s="218" t="s">
        <v>638</v>
      </c>
      <c r="E7" s="219">
        <v>20</v>
      </c>
      <c r="F7" s="219">
        <v>16</v>
      </c>
      <c r="G7" s="219">
        <f t="shared" si="0"/>
        <v>36</v>
      </c>
      <c r="H7" s="219">
        <v>150</v>
      </c>
      <c r="I7" s="219" t="s">
        <v>645</v>
      </c>
      <c r="J7" s="219"/>
    </row>
    <row r="8" spans="1:10" ht="16">
      <c r="A8" s="217">
        <v>4</v>
      </c>
      <c r="B8" s="219" t="s">
        <v>646</v>
      </c>
      <c r="C8" s="219" t="s">
        <v>647</v>
      </c>
      <c r="D8" s="218" t="s">
        <v>638</v>
      </c>
      <c r="E8" s="219">
        <v>15</v>
      </c>
      <c r="F8" s="219">
        <v>19</v>
      </c>
      <c r="G8" s="219">
        <f t="shared" si="0"/>
        <v>34</v>
      </c>
      <c r="H8" s="219">
        <v>200</v>
      </c>
      <c r="I8" s="219" t="s">
        <v>648</v>
      </c>
      <c r="J8" s="220">
        <v>9848122323</v>
      </c>
    </row>
    <row r="9" spans="1:10" ht="16">
      <c r="A9" s="217">
        <v>5</v>
      </c>
      <c r="B9" s="218" t="s">
        <v>649</v>
      </c>
      <c r="C9" s="219" t="s">
        <v>647</v>
      </c>
      <c r="D9" s="218" t="s">
        <v>638</v>
      </c>
      <c r="E9" s="219">
        <v>22</v>
      </c>
      <c r="F9" s="219">
        <v>14</v>
      </c>
      <c r="G9" s="219">
        <f t="shared" si="0"/>
        <v>36</v>
      </c>
      <c r="H9" s="219">
        <v>171</v>
      </c>
      <c r="I9" s="219" t="s">
        <v>650</v>
      </c>
      <c r="J9" s="220">
        <v>9851151670</v>
      </c>
    </row>
    <row r="10" spans="1:10" ht="16">
      <c r="A10" s="217">
        <v>6</v>
      </c>
      <c r="B10" s="219" t="s">
        <v>651</v>
      </c>
      <c r="C10" s="219" t="s">
        <v>652</v>
      </c>
      <c r="D10" s="218" t="s">
        <v>638</v>
      </c>
      <c r="E10" s="219">
        <v>22</v>
      </c>
      <c r="F10" s="219">
        <v>12</v>
      </c>
      <c r="G10" s="219">
        <f t="shared" si="0"/>
        <v>34</v>
      </c>
      <c r="H10" s="219">
        <v>132</v>
      </c>
      <c r="I10" s="219" t="s">
        <v>653</v>
      </c>
      <c r="J10" s="220">
        <v>9846183155</v>
      </c>
    </row>
    <row r="11" spans="1:10" ht="16">
      <c r="A11" s="217">
        <v>7</v>
      </c>
      <c r="B11" s="219" t="s">
        <v>654</v>
      </c>
      <c r="C11" s="219" t="s">
        <v>655</v>
      </c>
      <c r="D11" s="218" t="s">
        <v>638</v>
      </c>
      <c r="E11" s="219">
        <v>12</v>
      </c>
      <c r="F11" s="219">
        <v>22</v>
      </c>
      <c r="G11" s="219">
        <f t="shared" si="0"/>
        <v>34</v>
      </c>
      <c r="H11" s="219"/>
      <c r="I11" s="219" t="s">
        <v>656</v>
      </c>
      <c r="J11" s="220">
        <v>9848324976</v>
      </c>
    </row>
    <row r="12" spans="1:10" ht="16">
      <c r="A12" s="217">
        <v>8</v>
      </c>
      <c r="B12" s="219" t="s">
        <v>657</v>
      </c>
      <c r="C12" s="219" t="s">
        <v>658</v>
      </c>
      <c r="D12" s="218" t="s">
        <v>638</v>
      </c>
      <c r="E12" s="219">
        <v>20</v>
      </c>
      <c r="F12" s="219">
        <v>16</v>
      </c>
      <c r="G12" s="219">
        <f t="shared" si="0"/>
        <v>36</v>
      </c>
      <c r="H12" s="219"/>
      <c r="I12" s="219" t="s">
        <v>659</v>
      </c>
      <c r="J12" s="220">
        <v>9841601165</v>
      </c>
    </row>
    <row r="13" spans="1:10" ht="16">
      <c r="A13" s="217">
        <v>9</v>
      </c>
      <c r="B13" s="219" t="s">
        <v>660</v>
      </c>
      <c r="C13" s="219" t="s">
        <v>661</v>
      </c>
      <c r="D13" s="218" t="s">
        <v>638</v>
      </c>
      <c r="E13" s="219">
        <v>23</v>
      </c>
      <c r="F13" s="219">
        <v>22</v>
      </c>
      <c r="G13" s="219">
        <f>E13+F13</f>
        <v>45</v>
      </c>
      <c r="H13" s="219">
        <v>173</v>
      </c>
      <c r="I13" s="219" t="s">
        <v>662</v>
      </c>
      <c r="J13" s="220">
        <v>9868326480</v>
      </c>
    </row>
    <row r="14" spans="1:10" ht="16">
      <c r="A14" s="217">
        <v>10</v>
      </c>
      <c r="B14" s="219" t="s">
        <v>663</v>
      </c>
      <c r="C14" s="219" t="s">
        <v>664</v>
      </c>
      <c r="D14" s="218" t="s">
        <v>638</v>
      </c>
      <c r="E14" s="219">
        <v>14</v>
      </c>
      <c r="F14" s="219">
        <v>22</v>
      </c>
      <c r="G14" s="219">
        <f>E14+F14</f>
        <v>36</v>
      </c>
      <c r="H14" s="219">
        <v>140</v>
      </c>
      <c r="I14" s="219" t="s">
        <v>665</v>
      </c>
      <c r="J14" s="220">
        <v>9848303812</v>
      </c>
    </row>
    <row r="15" spans="1:10" ht="16">
      <c r="A15" s="217">
        <v>11</v>
      </c>
      <c r="B15" s="219" t="s">
        <v>666</v>
      </c>
      <c r="C15" s="219" t="s">
        <v>667</v>
      </c>
      <c r="D15" s="218" t="s">
        <v>638</v>
      </c>
      <c r="E15" s="219">
        <v>13</v>
      </c>
      <c r="F15" s="219">
        <v>20</v>
      </c>
      <c r="G15" s="219">
        <f>E15+F15</f>
        <v>33</v>
      </c>
      <c r="H15" s="219"/>
      <c r="I15" s="219" t="s">
        <v>668</v>
      </c>
      <c r="J15" s="220">
        <v>9749642165</v>
      </c>
    </row>
    <row r="16" spans="1:10" ht="16">
      <c r="A16" s="217">
        <v>12</v>
      </c>
      <c r="B16" s="219" t="s">
        <v>669</v>
      </c>
      <c r="C16" s="219" t="s">
        <v>670</v>
      </c>
      <c r="D16" s="218" t="s">
        <v>638</v>
      </c>
      <c r="E16" s="219">
        <v>20</v>
      </c>
      <c r="F16" s="219">
        <v>23</v>
      </c>
      <c r="G16" s="219">
        <f>E16+F16</f>
        <v>43</v>
      </c>
      <c r="H16" s="219">
        <v>200</v>
      </c>
      <c r="I16" s="219" t="s">
        <v>671</v>
      </c>
      <c r="J16" s="219"/>
    </row>
    <row r="17" spans="1:10" ht="16">
      <c r="A17" s="217">
        <v>13</v>
      </c>
      <c r="B17" s="218" t="s">
        <v>672</v>
      </c>
      <c r="C17" s="219" t="s">
        <v>673</v>
      </c>
      <c r="D17" s="218" t="s">
        <v>638</v>
      </c>
      <c r="E17" s="219">
        <v>14</v>
      </c>
      <c r="F17" s="219">
        <v>16</v>
      </c>
      <c r="G17" s="219">
        <f t="shared" ref="G17:G22" si="1">E17+F17</f>
        <v>30</v>
      </c>
      <c r="H17" s="219">
        <v>300</v>
      </c>
      <c r="I17" s="219" t="s">
        <v>674</v>
      </c>
      <c r="J17" s="220">
        <v>9842980418</v>
      </c>
    </row>
    <row r="18" spans="1:10" ht="16">
      <c r="A18" s="217">
        <v>14</v>
      </c>
      <c r="B18" s="219" t="s">
        <v>675</v>
      </c>
      <c r="C18" s="219" t="s">
        <v>676</v>
      </c>
      <c r="D18" s="218" t="s">
        <v>638</v>
      </c>
      <c r="E18" s="219">
        <v>16</v>
      </c>
      <c r="F18" s="219">
        <v>14</v>
      </c>
      <c r="G18" s="219">
        <f t="shared" si="1"/>
        <v>30</v>
      </c>
      <c r="H18" s="219">
        <v>142</v>
      </c>
      <c r="I18" s="219" t="s">
        <v>677</v>
      </c>
      <c r="J18" s="220">
        <v>9868301390</v>
      </c>
    </row>
    <row r="19" spans="1:10" ht="16">
      <c r="A19" s="217">
        <v>15</v>
      </c>
      <c r="B19" s="219" t="s">
        <v>678</v>
      </c>
      <c r="C19" s="219" t="s">
        <v>679</v>
      </c>
      <c r="D19" s="218" t="s">
        <v>638</v>
      </c>
      <c r="E19" s="219">
        <v>14</v>
      </c>
      <c r="F19" s="219">
        <v>17</v>
      </c>
      <c r="G19" s="219">
        <f t="shared" si="1"/>
        <v>31</v>
      </c>
      <c r="H19" s="219">
        <v>122</v>
      </c>
      <c r="I19" s="219" t="s">
        <v>680</v>
      </c>
      <c r="J19" s="220">
        <v>9842684103</v>
      </c>
    </row>
    <row r="20" spans="1:10" ht="16">
      <c r="A20" s="217">
        <v>16</v>
      </c>
      <c r="B20" s="219" t="s">
        <v>681</v>
      </c>
      <c r="C20" s="219" t="s">
        <v>682</v>
      </c>
      <c r="D20" s="218" t="s">
        <v>638</v>
      </c>
      <c r="E20" s="219">
        <v>16</v>
      </c>
      <c r="F20" s="219">
        <v>17</v>
      </c>
      <c r="G20" s="219">
        <f t="shared" si="1"/>
        <v>33</v>
      </c>
      <c r="H20" s="219">
        <v>117</v>
      </c>
      <c r="I20" s="219" t="s">
        <v>683</v>
      </c>
      <c r="J20" s="220">
        <v>9848316575</v>
      </c>
    </row>
    <row r="21" spans="1:10" ht="16">
      <c r="A21" s="217">
        <v>17</v>
      </c>
      <c r="B21" s="219" t="s">
        <v>684</v>
      </c>
      <c r="C21" s="219" t="s">
        <v>685</v>
      </c>
      <c r="D21" s="218" t="s">
        <v>638</v>
      </c>
      <c r="E21" s="219">
        <v>12</v>
      </c>
      <c r="F21" s="219">
        <v>22</v>
      </c>
      <c r="G21" s="219">
        <f t="shared" si="1"/>
        <v>34</v>
      </c>
      <c r="H21" s="219">
        <v>133</v>
      </c>
      <c r="I21" s="219" t="s">
        <v>686</v>
      </c>
      <c r="J21" s="220">
        <v>9848303300</v>
      </c>
    </row>
    <row r="22" spans="1:10" ht="16">
      <c r="A22" s="217">
        <v>18</v>
      </c>
      <c r="B22" s="218" t="s">
        <v>687</v>
      </c>
      <c r="C22" s="219" t="s">
        <v>688</v>
      </c>
      <c r="D22" s="218" t="s">
        <v>638</v>
      </c>
      <c r="E22" s="219">
        <v>19</v>
      </c>
      <c r="F22" s="219">
        <v>15</v>
      </c>
      <c r="G22" s="219">
        <f t="shared" si="1"/>
        <v>34</v>
      </c>
      <c r="H22" s="219">
        <v>232</v>
      </c>
      <c r="I22" s="219" t="s">
        <v>689</v>
      </c>
      <c r="J22" s="219"/>
    </row>
    <row r="23" spans="1:10" ht="16">
      <c r="A23" s="217">
        <v>19</v>
      </c>
      <c r="B23" s="219" t="s">
        <v>690</v>
      </c>
      <c r="C23" s="219" t="s">
        <v>691</v>
      </c>
      <c r="D23" s="218" t="s">
        <v>638</v>
      </c>
      <c r="E23" s="219">
        <v>13</v>
      </c>
      <c r="F23" s="219">
        <v>20</v>
      </c>
      <c r="G23" s="219">
        <f>E23+F23</f>
        <v>33</v>
      </c>
      <c r="H23" s="219">
        <v>132</v>
      </c>
      <c r="I23" s="219" t="s">
        <v>692</v>
      </c>
      <c r="J23" s="220">
        <v>9848303304</v>
      </c>
    </row>
  </sheetData>
  <mergeCells count="9">
    <mergeCell ref="A1:J1"/>
    <mergeCell ref="A2:A3"/>
    <mergeCell ref="B2:B3"/>
    <mergeCell ref="C2:C3"/>
    <mergeCell ref="D2:D3"/>
    <mergeCell ref="E2:G2"/>
    <mergeCell ref="H2:H3"/>
    <mergeCell ref="I2:I3"/>
    <mergeCell ref="J2:J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D16" sqref="D16"/>
    </sheetView>
  </sheetViews>
  <sheetFormatPr defaultRowHeight="14.5"/>
  <cols>
    <col min="2" max="2" width="17.36328125" customWidth="1"/>
    <col min="3" max="3" width="9" customWidth="1"/>
    <col min="4" max="4" width="26" customWidth="1"/>
    <col min="5" max="5" width="27.1796875" customWidth="1"/>
    <col min="6" max="6" width="21.6328125" customWidth="1"/>
  </cols>
  <sheetData>
    <row r="1" spans="1:6" ht="21.5">
      <c r="A1" s="279" t="s">
        <v>1199</v>
      </c>
      <c r="B1" s="279"/>
      <c r="C1" s="279"/>
      <c r="D1" s="279"/>
      <c r="E1" s="279"/>
      <c r="F1" s="279"/>
    </row>
    <row r="2" spans="1:6" ht="21.5">
      <c r="A2" s="22"/>
      <c r="B2" s="174" t="s">
        <v>1176</v>
      </c>
      <c r="C2" s="174" t="s">
        <v>1138</v>
      </c>
      <c r="D2" s="174" t="s">
        <v>1177</v>
      </c>
      <c r="E2" s="277" t="s">
        <v>1140</v>
      </c>
      <c r="F2" s="277" t="s">
        <v>1141</v>
      </c>
    </row>
    <row r="3" spans="1:6" ht="21.5">
      <c r="A3" s="29">
        <v>1</v>
      </c>
      <c r="B3" s="30" t="s">
        <v>1178</v>
      </c>
      <c r="C3" s="30" t="s">
        <v>1179</v>
      </c>
      <c r="D3" s="30" t="s">
        <v>1193</v>
      </c>
      <c r="E3" s="30" t="s">
        <v>1181</v>
      </c>
      <c r="F3" s="29">
        <v>9745953336</v>
      </c>
    </row>
    <row r="4" spans="1:6" ht="21.5">
      <c r="A4" s="29">
        <v>2</v>
      </c>
      <c r="B4" s="30" t="s">
        <v>1182</v>
      </c>
      <c r="C4" s="30" t="s">
        <v>1179</v>
      </c>
      <c r="D4" s="30" t="s">
        <v>994</v>
      </c>
      <c r="E4" s="30" t="s">
        <v>1183</v>
      </c>
      <c r="F4" s="30">
        <v>9848384942</v>
      </c>
    </row>
    <row r="5" spans="1:6" ht="21.5">
      <c r="A5" s="29">
        <v>3</v>
      </c>
      <c r="B5" s="30" t="s">
        <v>1184</v>
      </c>
      <c r="C5" s="30" t="s">
        <v>1179</v>
      </c>
      <c r="D5" s="30" t="s">
        <v>1195</v>
      </c>
      <c r="E5" s="30" t="s">
        <v>1181</v>
      </c>
      <c r="F5" s="30">
        <v>9742946065</v>
      </c>
    </row>
    <row r="6" spans="1:6" ht="21.5">
      <c r="A6" s="29">
        <v>4</v>
      </c>
      <c r="B6" s="30" t="s">
        <v>1185</v>
      </c>
      <c r="C6" s="30" t="s">
        <v>1179</v>
      </c>
      <c r="D6" s="30" t="s">
        <v>1104</v>
      </c>
      <c r="E6" s="30" t="s">
        <v>1186</v>
      </c>
      <c r="F6" s="30">
        <v>9864942009</v>
      </c>
    </row>
    <row r="7" spans="1:6" ht="21.5">
      <c r="A7" s="29">
        <v>5</v>
      </c>
      <c r="B7" s="30" t="s">
        <v>1187</v>
      </c>
      <c r="C7" s="30" t="s">
        <v>1179</v>
      </c>
      <c r="D7" s="30" t="s">
        <v>1188</v>
      </c>
      <c r="E7" s="30" t="s">
        <v>1189</v>
      </c>
      <c r="F7" s="30">
        <v>9864360281</v>
      </c>
    </row>
    <row r="8" spans="1:6" ht="21.5">
      <c r="A8" s="29">
        <v>6</v>
      </c>
      <c r="B8" s="30" t="s">
        <v>1190</v>
      </c>
      <c r="C8" s="30" t="s">
        <v>1179</v>
      </c>
      <c r="D8" s="30" t="s">
        <v>1191</v>
      </c>
      <c r="E8" s="30" t="s">
        <v>1181</v>
      </c>
      <c r="F8" s="30">
        <v>9742246513</v>
      </c>
    </row>
    <row r="9" spans="1:6" ht="21.5">
      <c r="A9" s="29">
        <v>7</v>
      </c>
      <c r="B9" s="30" t="s">
        <v>1192</v>
      </c>
      <c r="C9" s="30" t="s">
        <v>1179</v>
      </c>
      <c r="D9" s="30" t="s">
        <v>1180</v>
      </c>
      <c r="E9" s="30" t="s">
        <v>1194</v>
      </c>
      <c r="F9" s="29">
        <v>9864356814</v>
      </c>
    </row>
    <row r="10" spans="1:6" ht="21.5">
      <c r="A10" s="29">
        <v>8</v>
      </c>
      <c r="B10" s="288" t="s">
        <v>1196</v>
      </c>
      <c r="C10" s="30" t="s">
        <v>1179</v>
      </c>
      <c r="D10" s="30" t="s">
        <v>1197</v>
      </c>
      <c r="E10" s="30" t="s">
        <v>1198</v>
      </c>
      <c r="F10" s="29">
        <v>9868951243</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E5" sqref="E5"/>
    </sheetView>
  </sheetViews>
  <sheetFormatPr defaultRowHeight="21.5"/>
  <cols>
    <col min="1" max="1" width="8.7265625" style="32"/>
    <col min="2" max="2" width="25.1796875" style="32" customWidth="1"/>
    <col min="3" max="4" width="8.7265625" style="32"/>
    <col min="5" max="5" width="18.81640625" style="32" customWidth="1"/>
    <col min="6" max="6" width="42.1796875" style="32" customWidth="1"/>
    <col min="7" max="7" width="33.7265625" style="32" customWidth="1"/>
    <col min="8" max="16384" width="8.7265625" style="32"/>
  </cols>
  <sheetData>
    <row r="1" spans="1:8">
      <c r="A1" s="32" t="s">
        <v>917</v>
      </c>
    </row>
    <row r="3" spans="1:8" ht="40">
      <c r="A3" s="227" t="s">
        <v>80</v>
      </c>
      <c r="B3" s="228" t="s">
        <v>905</v>
      </c>
      <c r="C3" s="228" t="s">
        <v>3</v>
      </c>
      <c r="D3" s="161" t="s">
        <v>906</v>
      </c>
      <c r="E3" s="229" t="s">
        <v>907</v>
      </c>
      <c r="F3" s="229" t="s">
        <v>908</v>
      </c>
      <c r="G3" s="230" t="s">
        <v>909</v>
      </c>
      <c r="H3" s="230" t="s">
        <v>910</v>
      </c>
    </row>
    <row r="4" spans="1:8" ht="60">
      <c r="A4" s="231">
        <v>1</v>
      </c>
      <c r="B4" s="160" t="s">
        <v>911</v>
      </c>
      <c r="C4" s="20" t="s">
        <v>912</v>
      </c>
      <c r="D4" s="45">
        <v>400</v>
      </c>
      <c r="E4" s="232">
        <v>25</v>
      </c>
      <c r="F4" s="233" t="s">
        <v>913</v>
      </c>
      <c r="G4" s="36" t="s">
        <v>914</v>
      </c>
      <c r="H4" s="36"/>
    </row>
    <row r="5" spans="1:8" ht="80">
      <c r="A5" s="231">
        <v>2</v>
      </c>
      <c r="B5" s="160" t="s">
        <v>915</v>
      </c>
      <c r="C5" s="20" t="s">
        <v>912</v>
      </c>
      <c r="D5" s="160">
        <v>150</v>
      </c>
      <c r="E5" s="233">
        <v>30</v>
      </c>
      <c r="F5" s="233" t="s">
        <v>913</v>
      </c>
      <c r="G5" s="36" t="s">
        <v>916</v>
      </c>
      <c r="H5" s="36"/>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C9" sqref="C9"/>
    </sheetView>
  </sheetViews>
  <sheetFormatPr defaultRowHeight="14.5"/>
  <cols>
    <col min="1" max="1" width="8.7265625" style="234"/>
    <col min="2" max="2" width="39.81640625" style="234" customWidth="1"/>
    <col min="3" max="3" width="21" style="234" customWidth="1"/>
    <col min="4" max="4" width="19.54296875" style="234" customWidth="1"/>
    <col min="5" max="5" width="15" style="234" customWidth="1"/>
    <col min="6" max="16384" width="8.7265625" style="234"/>
  </cols>
  <sheetData>
    <row r="1" spans="1:6" ht="20">
      <c r="A1" s="468" t="s">
        <v>967</v>
      </c>
      <c r="B1" s="468"/>
      <c r="C1" s="468"/>
      <c r="D1" s="468"/>
      <c r="E1" s="468"/>
      <c r="F1" s="468"/>
    </row>
    <row r="2" spans="1:6" ht="60">
      <c r="A2" s="235" t="s">
        <v>52</v>
      </c>
      <c r="B2" s="236" t="s">
        <v>918</v>
      </c>
      <c r="C2" s="235" t="s">
        <v>919</v>
      </c>
      <c r="D2" s="236" t="s">
        <v>920</v>
      </c>
      <c r="E2" s="236" t="s">
        <v>921</v>
      </c>
      <c r="F2" s="235" t="s">
        <v>922</v>
      </c>
    </row>
    <row r="3" spans="1:6" ht="21.5">
      <c r="A3" s="216">
        <v>1</v>
      </c>
      <c r="B3" s="236" t="s">
        <v>923</v>
      </c>
      <c r="C3" s="236" t="s">
        <v>924</v>
      </c>
      <c r="D3" s="236" t="s">
        <v>925</v>
      </c>
      <c r="E3" s="216" t="s">
        <v>926</v>
      </c>
      <c r="F3" s="469"/>
    </row>
    <row r="4" spans="1:6" ht="21.5">
      <c r="A4" s="216">
        <v>2</v>
      </c>
      <c r="B4" s="236" t="s">
        <v>927</v>
      </c>
      <c r="C4" s="236" t="s">
        <v>928</v>
      </c>
      <c r="D4" s="236" t="s">
        <v>929</v>
      </c>
      <c r="E4" s="216" t="s">
        <v>926</v>
      </c>
      <c r="F4" s="469"/>
    </row>
    <row r="5" spans="1:6" ht="21.5">
      <c r="A5" s="216">
        <v>3</v>
      </c>
      <c r="B5" s="236" t="s">
        <v>930</v>
      </c>
      <c r="C5" s="236" t="s">
        <v>691</v>
      </c>
      <c r="D5" s="236" t="s">
        <v>931</v>
      </c>
      <c r="E5" s="216" t="s">
        <v>926</v>
      </c>
      <c r="F5" s="469"/>
    </row>
    <row r="6" spans="1:6" ht="21.5">
      <c r="A6" s="216">
        <v>4</v>
      </c>
      <c r="B6" s="236" t="s">
        <v>932</v>
      </c>
      <c r="C6" s="236" t="s">
        <v>933</v>
      </c>
      <c r="D6" s="236" t="s">
        <v>934</v>
      </c>
      <c r="E6" s="216" t="s">
        <v>926</v>
      </c>
      <c r="F6" s="469"/>
    </row>
    <row r="7" spans="1:6" ht="60">
      <c r="A7" s="216">
        <v>5</v>
      </c>
      <c r="B7" s="236" t="s">
        <v>935</v>
      </c>
      <c r="C7" s="236" t="s">
        <v>774</v>
      </c>
      <c r="D7" s="236" t="s">
        <v>936</v>
      </c>
      <c r="E7" s="216" t="s">
        <v>926</v>
      </c>
      <c r="F7" s="469"/>
    </row>
    <row r="8" spans="1:6" ht="21.5">
      <c r="A8" s="216">
        <v>6</v>
      </c>
      <c r="B8" s="236" t="s">
        <v>937</v>
      </c>
      <c r="C8" s="236" t="s">
        <v>938</v>
      </c>
      <c r="D8" s="236" t="s">
        <v>939</v>
      </c>
      <c r="E8" s="216" t="s">
        <v>926</v>
      </c>
      <c r="F8" s="469"/>
    </row>
    <row r="9" spans="1:6" ht="60">
      <c r="A9" s="216">
        <v>7</v>
      </c>
      <c r="B9" s="236" t="s">
        <v>940</v>
      </c>
      <c r="C9" s="236" t="s">
        <v>941</v>
      </c>
      <c r="D9" s="236" t="s">
        <v>942</v>
      </c>
      <c r="E9" s="216" t="s">
        <v>926</v>
      </c>
      <c r="F9" s="235"/>
    </row>
    <row r="10" spans="1:6" ht="40">
      <c r="A10" s="216">
        <v>8</v>
      </c>
      <c r="B10" s="236" t="s">
        <v>943</v>
      </c>
      <c r="C10" s="236" t="s">
        <v>944</v>
      </c>
      <c r="D10" s="236" t="s">
        <v>945</v>
      </c>
      <c r="E10" s="216" t="s">
        <v>926</v>
      </c>
      <c r="F10" s="235"/>
    </row>
    <row r="11" spans="1:6" ht="21.5">
      <c r="A11" s="216">
        <v>9</v>
      </c>
      <c r="B11" s="236" t="s">
        <v>946</v>
      </c>
      <c r="C11" s="236" t="s">
        <v>947</v>
      </c>
      <c r="D11" s="236" t="s">
        <v>934</v>
      </c>
      <c r="E11" s="216" t="s">
        <v>926</v>
      </c>
      <c r="F11" s="235"/>
    </row>
    <row r="12" spans="1:6" ht="21.5">
      <c r="A12" s="216">
        <v>10</v>
      </c>
      <c r="B12" s="237" t="s">
        <v>948</v>
      </c>
      <c r="C12" s="236" t="s">
        <v>949</v>
      </c>
      <c r="D12" s="236" t="s">
        <v>950</v>
      </c>
      <c r="E12" s="216" t="s">
        <v>926</v>
      </c>
      <c r="F12" s="235"/>
    </row>
    <row r="13" spans="1:6" ht="21.5">
      <c r="A13" s="216">
        <v>11</v>
      </c>
      <c r="B13" s="237" t="s">
        <v>951</v>
      </c>
      <c r="C13" s="236" t="s">
        <v>944</v>
      </c>
      <c r="D13" s="236" t="s">
        <v>952</v>
      </c>
      <c r="E13" s="216" t="s">
        <v>926</v>
      </c>
      <c r="F13" s="235"/>
    </row>
    <row r="14" spans="1:6" ht="43">
      <c r="A14" s="216">
        <v>12</v>
      </c>
      <c r="B14" s="237" t="s">
        <v>953</v>
      </c>
      <c r="C14" s="236" t="s">
        <v>944</v>
      </c>
      <c r="D14" s="236" t="s">
        <v>954</v>
      </c>
      <c r="E14" s="216" t="s">
        <v>926</v>
      </c>
      <c r="F14" s="235"/>
    </row>
    <row r="15" spans="1:6" ht="21.5">
      <c r="A15" s="216">
        <v>13</v>
      </c>
      <c r="B15" s="237" t="s">
        <v>955</v>
      </c>
      <c r="C15" s="236" t="s">
        <v>956</v>
      </c>
      <c r="D15" s="236" t="s">
        <v>954</v>
      </c>
      <c r="E15" s="216" t="s">
        <v>926</v>
      </c>
      <c r="F15" s="235"/>
    </row>
    <row r="16" spans="1:6" ht="21.5">
      <c r="A16" s="216">
        <v>14</v>
      </c>
      <c r="B16" s="237" t="s">
        <v>957</v>
      </c>
      <c r="C16" s="236" t="s">
        <v>958</v>
      </c>
      <c r="D16" s="236"/>
      <c r="E16" s="216" t="s">
        <v>926</v>
      </c>
      <c r="F16" s="235"/>
    </row>
    <row r="17" spans="1:6" ht="43">
      <c r="A17" s="216">
        <v>15</v>
      </c>
      <c r="B17" s="237" t="s">
        <v>959</v>
      </c>
      <c r="C17" s="236" t="s">
        <v>944</v>
      </c>
      <c r="D17" s="236" t="s">
        <v>960</v>
      </c>
      <c r="E17" s="216" t="s">
        <v>926</v>
      </c>
      <c r="F17" s="235"/>
    </row>
    <row r="18" spans="1:6" ht="40">
      <c r="A18" s="216">
        <v>16</v>
      </c>
      <c r="B18" s="237" t="s">
        <v>961</v>
      </c>
      <c r="C18" s="236" t="s">
        <v>949</v>
      </c>
      <c r="D18" s="236" t="s">
        <v>962</v>
      </c>
      <c r="E18" s="216" t="s">
        <v>926</v>
      </c>
      <c r="F18" s="238"/>
    </row>
    <row r="19" spans="1:6" ht="21.5">
      <c r="A19" s="216">
        <v>17</v>
      </c>
      <c r="B19" s="237" t="s">
        <v>963</v>
      </c>
      <c r="C19" s="236" t="s">
        <v>949</v>
      </c>
      <c r="D19" s="236" t="s">
        <v>964</v>
      </c>
      <c r="E19" s="216" t="s">
        <v>926</v>
      </c>
      <c r="F19" s="238"/>
    </row>
    <row r="20" spans="1:6" ht="40">
      <c r="A20" s="216">
        <v>18</v>
      </c>
      <c r="B20" s="237" t="s">
        <v>965</v>
      </c>
      <c r="C20" s="236" t="s">
        <v>508</v>
      </c>
      <c r="D20" s="236" t="s">
        <v>966</v>
      </c>
      <c r="E20" s="216" t="s">
        <v>926</v>
      </c>
      <c r="F20" s="238"/>
    </row>
  </sheetData>
  <mergeCells count="2">
    <mergeCell ref="A1:F1"/>
    <mergeCell ref="F3:F8"/>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B14" sqref="B14"/>
    </sheetView>
  </sheetViews>
  <sheetFormatPr defaultRowHeight="14.5"/>
  <cols>
    <col min="1" max="1" width="8.7265625" style="234"/>
    <col min="2" max="2" width="18.36328125" style="234" customWidth="1"/>
    <col min="3" max="5" width="8.7265625" style="234"/>
    <col min="6" max="6" width="26.36328125" style="234" customWidth="1"/>
    <col min="7" max="7" width="8.7265625" style="234"/>
    <col min="8" max="8" width="16.7265625" style="234" customWidth="1"/>
    <col min="9" max="9" width="17.08984375" style="234" customWidth="1"/>
    <col min="10" max="16384" width="8.7265625" style="234"/>
  </cols>
  <sheetData>
    <row r="1" spans="1:10" ht="20">
      <c r="A1" s="470" t="s">
        <v>968</v>
      </c>
      <c r="B1" s="470"/>
      <c r="C1" s="470"/>
      <c r="D1" s="470"/>
      <c r="E1" s="470"/>
      <c r="F1" s="470"/>
      <c r="G1" s="470"/>
      <c r="H1" s="470"/>
      <c r="I1" s="470"/>
      <c r="J1" s="470"/>
    </row>
    <row r="2" spans="1:10" ht="20">
      <c r="A2" s="471" t="s">
        <v>52</v>
      </c>
      <c r="B2" s="473" t="s">
        <v>969</v>
      </c>
      <c r="C2" s="475" t="s">
        <v>16</v>
      </c>
      <c r="D2" s="476"/>
      <c r="E2" s="477"/>
      <c r="F2" s="473" t="s">
        <v>970</v>
      </c>
      <c r="G2" s="473" t="s">
        <v>971</v>
      </c>
      <c r="H2" s="473" t="s">
        <v>972</v>
      </c>
      <c r="I2" s="473" t="s">
        <v>973</v>
      </c>
      <c r="J2" s="473" t="s">
        <v>7</v>
      </c>
    </row>
    <row r="3" spans="1:10" ht="21.5">
      <c r="A3" s="472"/>
      <c r="B3" s="474"/>
      <c r="C3" s="237" t="s">
        <v>974</v>
      </c>
      <c r="D3" s="237" t="s">
        <v>975</v>
      </c>
      <c r="E3" s="226" t="s">
        <v>464</v>
      </c>
      <c r="F3" s="474"/>
      <c r="G3" s="474"/>
      <c r="H3" s="474"/>
      <c r="I3" s="474"/>
      <c r="J3" s="474"/>
    </row>
    <row r="4" spans="1:10" ht="21.5">
      <c r="A4" s="215">
        <v>1</v>
      </c>
      <c r="B4" s="237" t="s">
        <v>976</v>
      </c>
      <c r="C4" s="240">
        <v>2</v>
      </c>
      <c r="D4" s="240">
        <v>2</v>
      </c>
      <c r="E4" s="241">
        <v>4</v>
      </c>
      <c r="F4" s="226" t="s">
        <v>977</v>
      </c>
      <c r="G4" s="226" t="s">
        <v>978</v>
      </c>
      <c r="H4" s="226" t="s">
        <v>979</v>
      </c>
      <c r="I4" s="237" t="s">
        <v>980</v>
      </c>
      <c r="J4" s="238"/>
    </row>
    <row r="5" spans="1:10" ht="21.5">
      <c r="A5" s="215">
        <v>2</v>
      </c>
      <c r="B5" s="237" t="s">
        <v>981</v>
      </c>
      <c r="C5" s="240">
        <v>0</v>
      </c>
      <c r="D5" s="240">
        <v>2</v>
      </c>
      <c r="E5" s="241">
        <v>2</v>
      </c>
      <c r="F5" s="226" t="s">
        <v>982</v>
      </c>
      <c r="G5" s="226" t="s">
        <v>983</v>
      </c>
      <c r="H5" s="226" t="s">
        <v>984</v>
      </c>
      <c r="I5" s="237" t="s">
        <v>985</v>
      </c>
      <c r="J5" s="238"/>
    </row>
    <row r="6" spans="1:10" ht="43">
      <c r="A6" s="215">
        <v>3</v>
      </c>
      <c r="B6" s="237" t="s">
        <v>986</v>
      </c>
      <c r="C6" s="240">
        <v>0</v>
      </c>
      <c r="D6" s="240">
        <v>3</v>
      </c>
      <c r="E6" s="241">
        <v>3</v>
      </c>
      <c r="F6" s="226" t="s">
        <v>987</v>
      </c>
      <c r="G6" s="226" t="s">
        <v>988</v>
      </c>
      <c r="H6" s="226" t="s">
        <v>989</v>
      </c>
      <c r="I6" s="237" t="s">
        <v>985</v>
      </c>
      <c r="J6" s="238"/>
    </row>
    <row r="7" spans="1:10" ht="43">
      <c r="A7" s="215">
        <v>4</v>
      </c>
      <c r="B7" s="237" t="s">
        <v>990</v>
      </c>
      <c r="C7" s="242">
        <v>0</v>
      </c>
      <c r="D7" s="242">
        <v>6</v>
      </c>
      <c r="E7" s="242">
        <v>6</v>
      </c>
      <c r="F7" s="226" t="s">
        <v>987</v>
      </c>
      <c r="G7" s="214" t="s">
        <v>991</v>
      </c>
      <c r="H7" s="216" t="s">
        <v>992</v>
      </c>
      <c r="I7" s="216" t="s">
        <v>985</v>
      </c>
      <c r="J7" s="238"/>
    </row>
    <row r="8" spans="1:10" ht="21.5">
      <c r="A8" s="215">
        <v>5</v>
      </c>
      <c r="B8" s="237" t="s">
        <v>993</v>
      </c>
      <c r="C8" s="237"/>
      <c r="D8" s="240">
        <v>2</v>
      </c>
      <c r="E8" s="226"/>
      <c r="F8" s="226" t="s">
        <v>994</v>
      </c>
      <c r="G8" s="226"/>
      <c r="H8" s="226"/>
      <c r="I8" s="237"/>
      <c r="J8" s="238"/>
    </row>
  </sheetData>
  <mergeCells count="9">
    <mergeCell ref="A1:J1"/>
    <mergeCell ref="A2:A3"/>
    <mergeCell ref="B2:B3"/>
    <mergeCell ref="C2:E2"/>
    <mergeCell ref="F2:F3"/>
    <mergeCell ref="G2:G3"/>
    <mergeCell ref="H2:H3"/>
    <mergeCell ref="I2:I3"/>
    <mergeCell ref="J2:J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C12" sqref="C12"/>
    </sheetView>
  </sheetViews>
  <sheetFormatPr defaultRowHeight="14.5"/>
  <cols>
    <col min="2" max="2" width="18.1796875" customWidth="1"/>
    <col min="6" max="6" width="26.7265625" customWidth="1"/>
    <col min="7" max="7" width="16.453125" customWidth="1"/>
    <col min="8" max="8" width="21.36328125" customWidth="1"/>
    <col min="9" max="9" width="16.7265625" customWidth="1"/>
    <col min="10" max="10" width="15.1796875" customWidth="1"/>
  </cols>
  <sheetData>
    <row r="1" spans="1:11" ht="20">
      <c r="A1" s="478" t="s">
        <v>995</v>
      </c>
      <c r="B1" s="478"/>
      <c r="C1" s="478"/>
      <c r="D1" s="478"/>
      <c r="E1" s="478"/>
      <c r="F1" s="478"/>
      <c r="G1" s="478"/>
      <c r="H1" s="478"/>
      <c r="I1" s="478"/>
      <c r="J1" s="478"/>
      <c r="K1" s="478"/>
    </row>
    <row r="2" spans="1:11" ht="20">
      <c r="A2" s="479" t="s">
        <v>52</v>
      </c>
      <c r="B2" s="481" t="s">
        <v>996</v>
      </c>
      <c r="C2" s="483" t="s">
        <v>16</v>
      </c>
      <c r="D2" s="484"/>
      <c r="E2" s="485"/>
      <c r="F2" s="481" t="s">
        <v>997</v>
      </c>
      <c r="G2" s="481" t="s">
        <v>998</v>
      </c>
      <c r="H2" s="481" t="s">
        <v>999</v>
      </c>
      <c r="I2" s="481" t="s">
        <v>1000</v>
      </c>
      <c r="J2" s="481" t="s">
        <v>1001</v>
      </c>
      <c r="K2" s="481" t="s">
        <v>7</v>
      </c>
    </row>
    <row r="3" spans="1:11" ht="21.5">
      <c r="A3" s="480"/>
      <c r="B3" s="482"/>
      <c r="C3" s="43" t="s">
        <v>974</v>
      </c>
      <c r="D3" s="43" t="s">
        <v>975</v>
      </c>
      <c r="E3" s="44" t="s">
        <v>464</v>
      </c>
      <c r="F3" s="482"/>
      <c r="G3" s="482"/>
      <c r="H3" s="482"/>
      <c r="I3" s="482"/>
      <c r="J3" s="482"/>
      <c r="K3" s="482"/>
    </row>
    <row r="4" spans="1:11" ht="21.5">
      <c r="A4" s="201">
        <v>1</v>
      </c>
      <c r="B4" s="30" t="s">
        <v>1002</v>
      </c>
      <c r="C4" s="239">
        <v>10</v>
      </c>
      <c r="D4" s="239">
        <v>8</v>
      </c>
      <c r="E4" s="69">
        <v>18</v>
      </c>
      <c r="F4" s="69">
        <v>1170</v>
      </c>
      <c r="G4" s="44" t="s">
        <v>1003</v>
      </c>
      <c r="H4" s="44"/>
      <c r="I4" s="44"/>
      <c r="J4" s="69">
        <v>2500</v>
      </c>
      <c r="K4" s="22"/>
    </row>
    <row r="5" spans="1:11" ht="21.5">
      <c r="A5" s="201">
        <v>2</v>
      </c>
      <c r="B5" s="30" t="s">
        <v>1004</v>
      </c>
      <c r="C5" s="239">
        <v>10</v>
      </c>
      <c r="D5" s="239">
        <v>92</v>
      </c>
      <c r="E5" s="69">
        <v>102</v>
      </c>
      <c r="F5" s="69">
        <v>6624</v>
      </c>
      <c r="G5" s="44" t="s">
        <v>1003</v>
      </c>
      <c r="H5" s="69">
        <v>80</v>
      </c>
      <c r="I5" s="69">
        <v>55</v>
      </c>
      <c r="J5" s="44"/>
      <c r="K5" s="22"/>
    </row>
    <row r="6" spans="1:11" ht="43">
      <c r="A6" s="201">
        <v>3</v>
      </c>
      <c r="B6" s="30" t="s">
        <v>1005</v>
      </c>
      <c r="C6" s="43"/>
      <c r="D6" s="239">
        <v>2</v>
      </c>
      <c r="E6" s="69">
        <v>2</v>
      </c>
      <c r="F6" s="69">
        <v>432</v>
      </c>
      <c r="G6" s="44" t="s">
        <v>1006</v>
      </c>
      <c r="H6" s="44"/>
      <c r="I6" s="44"/>
      <c r="J6" s="44"/>
      <c r="K6" s="22"/>
    </row>
  </sheetData>
  <mergeCells count="10">
    <mergeCell ref="A1:K1"/>
    <mergeCell ref="A2:A3"/>
    <mergeCell ref="B2:B3"/>
    <mergeCell ref="C2:E2"/>
    <mergeCell ref="F2:F3"/>
    <mergeCell ref="G2:G3"/>
    <mergeCell ref="H2:H3"/>
    <mergeCell ref="I2:I3"/>
    <mergeCell ref="J2:J3"/>
    <mergeCell ref="K2:K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F17" sqref="F17"/>
    </sheetView>
  </sheetViews>
  <sheetFormatPr defaultRowHeight="14.5"/>
  <cols>
    <col min="2" max="2" width="24.26953125" customWidth="1"/>
    <col min="6" max="6" width="16" customWidth="1"/>
    <col min="7" max="7" width="12.36328125" customWidth="1"/>
    <col min="8" max="8" width="13.36328125" customWidth="1"/>
  </cols>
  <sheetData>
    <row r="1" spans="1:9" ht="20">
      <c r="A1" s="449" t="s">
        <v>1112</v>
      </c>
      <c r="B1" s="449"/>
      <c r="C1" s="449"/>
      <c r="D1" s="449"/>
      <c r="E1" s="449"/>
      <c r="F1" s="449"/>
      <c r="G1" s="449"/>
      <c r="H1" s="449"/>
      <c r="I1" s="449"/>
    </row>
    <row r="2" spans="1:9" ht="20">
      <c r="A2" s="479" t="s">
        <v>52</v>
      </c>
      <c r="B2" s="481" t="s">
        <v>969</v>
      </c>
      <c r="C2" s="483" t="s">
        <v>16</v>
      </c>
      <c r="D2" s="484"/>
      <c r="E2" s="485"/>
      <c r="F2" s="481" t="s">
        <v>1109</v>
      </c>
      <c r="G2" s="481" t="s">
        <v>1000</v>
      </c>
      <c r="H2" s="481" t="s">
        <v>1001</v>
      </c>
      <c r="I2" s="481" t="s">
        <v>7</v>
      </c>
    </row>
    <row r="3" spans="1:9" ht="21.5">
      <c r="A3" s="480"/>
      <c r="B3" s="482"/>
      <c r="C3" s="43" t="s">
        <v>974</v>
      </c>
      <c r="D3" s="43" t="s">
        <v>975</v>
      </c>
      <c r="E3" s="44" t="s">
        <v>464</v>
      </c>
      <c r="F3" s="482"/>
      <c r="G3" s="482"/>
      <c r="H3" s="482"/>
      <c r="I3" s="482"/>
    </row>
    <row r="4" spans="1:9" ht="21.5">
      <c r="A4" s="201">
        <v>1</v>
      </c>
      <c r="B4" s="30" t="s">
        <v>1110</v>
      </c>
      <c r="C4" s="226">
        <v>35</v>
      </c>
      <c r="D4" s="226">
        <v>500</v>
      </c>
      <c r="E4" s="226">
        <v>535</v>
      </c>
      <c r="F4" s="226">
        <v>3</v>
      </c>
      <c r="G4" s="226">
        <v>2</v>
      </c>
      <c r="H4" s="226"/>
      <c r="I4" s="30"/>
    </row>
    <row r="5" spans="1:9" ht="21.5">
      <c r="A5" s="201">
        <v>2</v>
      </c>
      <c r="B5" s="30" t="s">
        <v>1111</v>
      </c>
      <c r="C5" s="226">
        <v>6</v>
      </c>
      <c r="D5" s="226">
        <v>51</v>
      </c>
      <c r="E5" s="226">
        <v>56</v>
      </c>
      <c r="F5" s="226">
        <v>0.08</v>
      </c>
      <c r="G5" s="226">
        <v>7.0000000000000007E-2</v>
      </c>
      <c r="H5" s="226">
        <v>500000</v>
      </c>
      <c r="I5" s="30"/>
    </row>
    <row r="6" spans="1:9" ht="21.5">
      <c r="A6" s="486" t="s">
        <v>464</v>
      </c>
      <c r="B6" s="487"/>
      <c r="C6" s="214">
        <f>SUM(C4:C5)</f>
        <v>41</v>
      </c>
      <c r="D6" s="214">
        <f t="shared" ref="D6:H6" si="0">SUM(D4:D5)</f>
        <v>551</v>
      </c>
      <c r="E6" s="214">
        <f t="shared" si="0"/>
        <v>591</v>
      </c>
      <c r="F6" s="214">
        <f t="shared" si="0"/>
        <v>3.08</v>
      </c>
      <c r="G6" s="214">
        <f t="shared" si="0"/>
        <v>2.0699999999999998</v>
      </c>
      <c r="H6" s="214">
        <f t="shared" si="0"/>
        <v>500000</v>
      </c>
      <c r="I6" s="30"/>
    </row>
  </sheetData>
  <mergeCells count="9">
    <mergeCell ref="A6:B6"/>
    <mergeCell ref="A1:I1"/>
    <mergeCell ref="A2:A3"/>
    <mergeCell ref="B2:B3"/>
    <mergeCell ref="C2:E2"/>
    <mergeCell ref="F2:F3"/>
    <mergeCell ref="G2:G3"/>
    <mergeCell ref="H2:H3"/>
    <mergeCell ref="I2:I3"/>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F16" sqref="F16"/>
    </sheetView>
  </sheetViews>
  <sheetFormatPr defaultRowHeight="14.5"/>
  <cols>
    <col min="2" max="2" width="19.1796875" customWidth="1"/>
    <col min="6" max="6" width="13.6328125" customWidth="1"/>
    <col min="7" max="7" width="16.453125" customWidth="1"/>
    <col min="8" max="8" width="19" customWidth="1"/>
  </cols>
  <sheetData>
    <row r="1" spans="1:9" ht="20">
      <c r="A1" s="449" t="s">
        <v>1117</v>
      </c>
      <c r="B1" s="449"/>
      <c r="C1" s="449"/>
      <c r="D1" s="449"/>
      <c r="E1" s="449"/>
      <c r="F1" s="449"/>
      <c r="G1" s="449"/>
      <c r="H1" s="449"/>
      <c r="I1" s="449"/>
    </row>
    <row r="2" spans="1:9" ht="20">
      <c r="A2" s="471" t="s">
        <v>52</v>
      </c>
      <c r="B2" s="473" t="s">
        <v>1113</v>
      </c>
      <c r="C2" s="475" t="s">
        <v>16</v>
      </c>
      <c r="D2" s="476"/>
      <c r="E2" s="477"/>
      <c r="F2" s="473" t="s">
        <v>1114</v>
      </c>
      <c r="G2" s="473" t="s">
        <v>1000</v>
      </c>
      <c r="H2" s="473" t="s">
        <v>1001</v>
      </c>
      <c r="I2" s="473" t="s">
        <v>7</v>
      </c>
    </row>
    <row r="3" spans="1:9" ht="21.5">
      <c r="A3" s="472"/>
      <c r="B3" s="474"/>
      <c r="C3" s="237" t="s">
        <v>974</v>
      </c>
      <c r="D3" s="237" t="s">
        <v>975</v>
      </c>
      <c r="E3" s="226" t="s">
        <v>464</v>
      </c>
      <c r="F3" s="474"/>
      <c r="G3" s="474"/>
      <c r="H3" s="474"/>
      <c r="I3" s="474"/>
    </row>
    <row r="4" spans="1:9" ht="21.5">
      <c r="A4" s="215">
        <v>1</v>
      </c>
      <c r="B4" s="216" t="s">
        <v>1115</v>
      </c>
      <c r="C4" s="240">
        <v>13</v>
      </c>
      <c r="D4" s="237"/>
      <c r="E4" s="241">
        <v>13</v>
      </c>
      <c r="F4" s="241">
        <v>1</v>
      </c>
      <c r="G4" s="271">
        <v>0.7</v>
      </c>
      <c r="H4" s="241">
        <v>200000</v>
      </c>
      <c r="I4" s="216"/>
    </row>
    <row r="5" spans="1:9" ht="21.5">
      <c r="A5" s="215">
        <v>2</v>
      </c>
      <c r="B5" s="216" t="s">
        <v>1116</v>
      </c>
      <c r="C5" s="237"/>
      <c r="D5" s="237"/>
      <c r="E5" s="226"/>
      <c r="F5" s="226"/>
      <c r="G5" s="226"/>
      <c r="H5" s="226"/>
      <c r="I5" s="216"/>
    </row>
    <row r="6" spans="1:9" ht="21.5">
      <c r="A6" s="450" t="s">
        <v>464</v>
      </c>
      <c r="B6" s="451"/>
      <c r="C6" s="240">
        <f>SUM(C4:C5)</f>
        <v>13</v>
      </c>
      <c r="D6" s="240">
        <f t="shared" ref="D6:H6" si="0">SUM(D4:D5)</f>
        <v>0</v>
      </c>
      <c r="E6" s="240">
        <f t="shared" si="0"/>
        <v>13</v>
      </c>
      <c r="F6" s="240">
        <f t="shared" si="0"/>
        <v>1</v>
      </c>
      <c r="G6" s="272">
        <f t="shared" si="0"/>
        <v>0.7</v>
      </c>
      <c r="H6" s="240">
        <f t="shared" si="0"/>
        <v>200000</v>
      </c>
      <c r="I6" s="216"/>
    </row>
  </sheetData>
  <mergeCells count="9">
    <mergeCell ref="A6:B6"/>
    <mergeCell ref="A1:I1"/>
    <mergeCell ref="A2:A3"/>
    <mergeCell ref="B2:B3"/>
    <mergeCell ref="C2:E2"/>
    <mergeCell ref="F2:F3"/>
    <mergeCell ref="G2:G3"/>
    <mergeCell ref="H2:H3"/>
    <mergeCell ref="I2:I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G1"/>
    </sheetView>
  </sheetViews>
  <sheetFormatPr defaultRowHeight="14.5"/>
  <cols>
    <col min="1" max="1" width="18.6328125" style="175" customWidth="1"/>
    <col min="2" max="2" width="17.36328125" style="175" customWidth="1"/>
    <col min="3" max="3" width="26" style="175" customWidth="1"/>
    <col min="4" max="4" width="23.7265625" style="175" customWidth="1"/>
    <col min="5" max="5" width="27.90625" style="175" customWidth="1"/>
    <col min="6" max="6" width="16.7265625" style="175" bestFit="1" customWidth="1"/>
    <col min="7" max="16384" width="8.7265625" style="175"/>
  </cols>
  <sheetData>
    <row r="1" spans="1:7" ht="21.5">
      <c r="A1" s="491" t="s">
        <v>1022</v>
      </c>
      <c r="B1" s="491"/>
      <c r="C1" s="491"/>
      <c r="D1" s="491"/>
      <c r="E1" s="491"/>
      <c r="F1" s="491"/>
      <c r="G1" s="491"/>
    </row>
    <row r="2" spans="1:7" ht="43">
      <c r="A2" s="245" t="s">
        <v>1007</v>
      </c>
      <c r="B2" s="245" t="s">
        <v>1008</v>
      </c>
      <c r="C2" s="245" t="s">
        <v>1023</v>
      </c>
      <c r="D2" s="245" t="s">
        <v>1009</v>
      </c>
      <c r="E2" s="245" t="s">
        <v>1010</v>
      </c>
      <c r="F2" s="245" t="s">
        <v>56</v>
      </c>
      <c r="G2" s="245" t="s">
        <v>922</v>
      </c>
    </row>
    <row r="3" spans="1:7" ht="43">
      <c r="A3" s="488" t="s">
        <v>1011</v>
      </c>
      <c r="B3" s="246" t="s">
        <v>1012</v>
      </c>
      <c r="C3" s="247">
        <v>40</v>
      </c>
      <c r="D3" s="247">
        <v>4000</v>
      </c>
      <c r="E3" s="248" t="s">
        <v>1013</v>
      </c>
      <c r="F3" s="249">
        <v>9848303712</v>
      </c>
      <c r="G3" s="246" t="s">
        <v>1014</v>
      </c>
    </row>
    <row r="4" spans="1:7" ht="64.5">
      <c r="A4" s="489"/>
      <c r="B4" s="246" t="s">
        <v>1012</v>
      </c>
      <c r="C4" s="247">
        <v>3</v>
      </c>
      <c r="D4" s="247">
        <v>300</v>
      </c>
      <c r="E4" s="248" t="s">
        <v>1015</v>
      </c>
      <c r="F4" s="249">
        <v>9846183155</v>
      </c>
      <c r="G4" s="246" t="s">
        <v>1016</v>
      </c>
    </row>
    <row r="5" spans="1:7" ht="43">
      <c r="A5" s="490"/>
      <c r="B5" s="246" t="s">
        <v>1012</v>
      </c>
      <c r="C5" s="247">
        <v>5</v>
      </c>
      <c r="D5" s="247">
        <v>500</v>
      </c>
      <c r="E5" s="248" t="s">
        <v>1017</v>
      </c>
      <c r="F5" s="249">
        <v>9861094027</v>
      </c>
      <c r="G5" s="246" t="s">
        <v>1018</v>
      </c>
    </row>
    <row r="6" spans="1:7" ht="64.5">
      <c r="A6" s="246" t="s">
        <v>1019</v>
      </c>
      <c r="B6" s="246" t="s">
        <v>1012</v>
      </c>
      <c r="C6" s="247">
        <v>40</v>
      </c>
      <c r="D6" s="247">
        <v>2000</v>
      </c>
      <c r="E6" s="248" t="s">
        <v>1020</v>
      </c>
      <c r="F6" s="249">
        <v>9846183155</v>
      </c>
      <c r="G6" s="246" t="s">
        <v>1016</v>
      </c>
    </row>
    <row r="7" spans="1:7" ht="43">
      <c r="A7" s="246" t="s">
        <v>1021</v>
      </c>
      <c r="B7" s="246" t="s">
        <v>1012</v>
      </c>
      <c r="C7" s="247">
        <v>1</v>
      </c>
      <c r="D7" s="247">
        <v>1500</v>
      </c>
      <c r="E7" s="248" t="s">
        <v>1013</v>
      </c>
      <c r="F7" s="249">
        <v>9848303712</v>
      </c>
      <c r="G7" s="246" t="s">
        <v>1014</v>
      </c>
    </row>
    <row r="8" spans="1:7" ht="21.5">
      <c r="A8" s="250" t="s">
        <v>97</v>
      </c>
      <c r="B8" s="243"/>
      <c r="C8" s="247">
        <v>89</v>
      </c>
      <c r="D8" s="247">
        <v>8300</v>
      </c>
      <c r="E8" s="250"/>
      <c r="F8" s="250"/>
      <c r="G8" s="250"/>
    </row>
    <row r="9" spans="1:7">
      <c r="A9" s="244"/>
      <c r="B9" s="244"/>
      <c r="C9" s="244"/>
      <c r="D9" s="244"/>
      <c r="E9" s="244"/>
      <c r="F9" s="244"/>
      <c r="G9" s="244"/>
    </row>
    <row r="10" spans="1:7">
      <c r="A10" s="244"/>
      <c r="B10" s="244"/>
      <c r="C10" s="244"/>
      <c r="D10" s="244"/>
      <c r="E10" s="244"/>
      <c r="F10" s="244"/>
      <c r="G10" s="244"/>
    </row>
  </sheetData>
  <mergeCells count="2">
    <mergeCell ref="A3:A5"/>
    <mergeCell ref="A1:G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sqref="A1:E1"/>
    </sheetView>
  </sheetViews>
  <sheetFormatPr defaultRowHeight="14.5"/>
  <cols>
    <col min="1" max="1" width="16.54296875" customWidth="1"/>
    <col min="2" max="2" width="17.08984375" customWidth="1"/>
    <col min="3" max="3" width="13.26953125" customWidth="1"/>
    <col min="4" max="4" width="33.1796875" customWidth="1"/>
    <col min="5" max="5" width="28.6328125" customWidth="1"/>
  </cols>
  <sheetData>
    <row r="1" spans="1:5" ht="21.5">
      <c r="A1" s="495" t="s">
        <v>1024</v>
      </c>
      <c r="B1" s="495"/>
      <c r="C1" s="495"/>
      <c r="D1" s="495"/>
      <c r="E1" s="495"/>
    </row>
    <row r="2" spans="1:5" ht="64.5">
      <c r="A2" s="248" t="s">
        <v>1025</v>
      </c>
      <c r="B2" s="248" t="s">
        <v>1026</v>
      </c>
      <c r="C2" s="248" t="s">
        <v>1027</v>
      </c>
      <c r="D2" s="248" t="s">
        <v>1028</v>
      </c>
      <c r="E2" s="248" t="s">
        <v>1029</v>
      </c>
    </row>
    <row r="3" spans="1:5" ht="43">
      <c r="A3" s="250" t="s">
        <v>1011</v>
      </c>
      <c r="B3" s="247">
        <v>35</v>
      </c>
      <c r="C3" s="248" t="s">
        <v>1030</v>
      </c>
      <c r="D3" s="247">
        <v>3500</v>
      </c>
      <c r="E3" s="492" t="s">
        <v>1031</v>
      </c>
    </row>
    <row r="4" spans="1:5" ht="21.5">
      <c r="A4" s="250" t="s">
        <v>1032</v>
      </c>
      <c r="B4" s="247">
        <v>20</v>
      </c>
      <c r="C4" s="251"/>
      <c r="D4" s="247">
        <v>2000</v>
      </c>
      <c r="E4" s="493"/>
    </row>
    <row r="5" spans="1:5" ht="21.5">
      <c r="A5" s="250" t="s">
        <v>1019</v>
      </c>
      <c r="B5" s="247">
        <v>10</v>
      </c>
      <c r="C5" s="251"/>
      <c r="D5" s="247">
        <v>1000</v>
      </c>
      <c r="E5" s="493"/>
    </row>
    <row r="6" spans="1:5" ht="21.5">
      <c r="A6" s="250" t="s">
        <v>1033</v>
      </c>
      <c r="B6" s="247">
        <v>5</v>
      </c>
      <c r="C6" s="251"/>
      <c r="D6" s="247">
        <v>500</v>
      </c>
      <c r="E6" s="493"/>
    </row>
    <row r="7" spans="1:5" ht="21.5">
      <c r="A7" s="250" t="s">
        <v>97</v>
      </c>
      <c r="B7" s="247">
        <v>70</v>
      </c>
      <c r="C7" s="252"/>
      <c r="D7" s="247">
        <v>7000</v>
      </c>
      <c r="E7" s="494"/>
    </row>
  </sheetData>
  <mergeCells count="2">
    <mergeCell ref="E3:E7"/>
    <mergeCell ref="A1:E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F10" sqref="F10"/>
    </sheetView>
  </sheetViews>
  <sheetFormatPr defaultRowHeight="14.5"/>
  <cols>
    <col min="2" max="2" width="35.81640625" customWidth="1"/>
    <col min="3" max="3" width="18.1796875" customWidth="1"/>
    <col min="4" max="4" width="20.08984375" customWidth="1"/>
    <col min="5" max="5" width="21.453125" customWidth="1"/>
    <col min="6" max="6" width="23.6328125" customWidth="1"/>
    <col min="7" max="7" width="14.54296875" customWidth="1"/>
    <col min="8" max="8" width="8.7265625" customWidth="1"/>
  </cols>
  <sheetData>
    <row r="1" spans="1:9" ht="21.5">
      <c r="A1" s="495" t="s">
        <v>1056</v>
      </c>
      <c r="B1" s="495"/>
      <c r="C1" s="495"/>
      <c r="D1" s="495"/>
      <c r="E1" s="495"/>
      <c r="F1" s="495"/>
      <c r="G1" s="495"/>
      <c r="H1" s="495"/>
      <c r="I1" s="495"/>
    </row>
    <row r="2" spans="1:9" ht="64.5">
      <c r="A2" s="253" t="s">
        <v>0</v>
      </c>
      <c r="B2" s="253" t="s">
        <v>1034</v>
      </c>
      <c r="C2" s="253" t="s">
        <v>1035</v>
      </c>
      <c r="D2" s="253" t="s">
        <v>1036</v>
      </c>
      <c r="E2" s="253" t="s">
        <v>1037</v>
      </c>
      <c r="F2" s="253" t="s">
        <v>1038</v>
      </c>
      <c r="G2" s="253" t="s">
        <v>1039</v>
      </c>
      <c r="H2" s="253" t="s">
        <v>1040</v>
      </c>
      <c r="I2" s="253" t="s">
        <v>1041</v>
      </c>
    </row>
    <row r="3" spans="1:9" ht="64.5">
      <c r="A3" s="254" t="s">
        <v>1042</v>
      </c>
      <c r="B3" s="254" t="s">
        <v>1043</v>
      </c>
      <c r="C3" s="254" t="s">
        <v>1044</v>
      </c>
      <c r="D3" s="254" t="s">
        <v>1045</v>
      </c>
      <c r="E3" s="254" t="s">
        <v>1046</v>
      </c>
      <c r="F3" s="254" t="s">
        <v>1047</v>
      </c>
      <c r="G3" s="254" t="s">
        <v>1048</v>
      </c>
      <c r="H3" s="254" t="s">
        <v>1049</v>
      </c>
      <c r="I3" s="255"/>
    </row>
    <row r="4" spans="1:9" ht="64.5">
      <c r="A4" s="254" t="s">
        <v>1046</v>
      </c>
      <c r="B4" s="254" t="s">
        <v>1050</v>
      </c>
      <c r="C4" s="254" t="s">
        <v>1051</v>
      </c>
      <c r="D4" s="254" t="s">
        <v>1052</v>
      </c>
      <c r="E4" s="254" t="s">
        <v>1053</v>
      </c>
      <c r="F4" s="254" t="s">
        <v>1053</v>
      </c>
      <c r="G4" s="254" t="s">
        <v>1054</v>
      </c>
      <c r="H4" s="254" t="s">
        <v>1055</v>
      </c>
      <c r="I4" s="255"/>
    </row>
    <row r="5" spans="1:9">
      <c r="A5" s="175"/>
      <c r="B5" s="175"/>
      <c r="C5" s="175"/>
      <c r="D5" s="175"/>
      <c r="E5" s="175"/>
      <c r="F5" s="175"/>
      <c r="G5" s="175"/>
      <c r="H5" s="175"/>
      <c r="I5" s="175"/>
    </row>
    <row r="6" spans="1:9">
      <c r="A6" s="175"/>
      <c r="B6" s="175"/>
      <c r="C6" s="175"/>
      <c r="D6" s="175"/>
      <c r="E6" s="175"/>
      <c r="F6" s="175"/>
      <c r="G6" s="175"/>
      <c r="H6" s="175"/>
      <c r="I6" s="175"/>
    </row>
    <row r="7" spans="1:9">
      <c r="A7" s="175"/>
      <c r="B7" s="175"/>
      <c r="C7" s="175"/>
      <c r="D7" s="175"/>
      <c r="E7" s="175"/>
      <c r="F7" s="175"/>
      <c r="G7" s="175"/>
      <c r="H7" s="175"/>
      <c r="I7" s="175"/>
    </row>
    <row r="8" spans="1:9">
      <c r="A8" s="175"/>
      <c r="B8" s="175"/>
      <c r="C8" s="175"/>
      <c r="D8" s="175"/>
      <c r="E8" s="175"/>
      <c r="F8" s="175"/>
      <c r="G8" s="175"/>
      <c r="H8" s="175"/>
      <c r="I8" s="175"/>
    </row>
    <row r="9" spans="1:9">
      <c r="A9" s="175"/>
      <c r="B9" s="175"/>
      <c r="C9" s="175"/>
      <c r="D9" s="175"/>
      <c r="E9" s="175"/>
      <c r="F9" s="175"/>
      <c r="G9" s="175"/>
      <c r="H9" s="175"/>
      <c r="I9" s="175"/>
    </row>
    <row r="10" spans="1:9">
      <c r="A10" s="175"/>
      <c r="B10" s="175"/>
      <c r="C10" s="175"/>
      <c r="D10" s="175"/>
      <c r="E10" s="175"/>
      <c r="F10" s="175"/>
      <c r="G10" s="175"/>
      <c r="H10" s="175"/>
      <c r="I10" s="175"/>
    </row>
    <row r="11" spans="1:9">
      <c r="A11" s="175"/>
      <c r="B11" s="175"/>
      <c r="C11" s="175"/>
      <c r="D11" s="175"/>
      <c r="E11" s="175"/>
      <c r="F11" s="175"/>
      <c r="G11" s="175"/>
      <c r="H11" s="175"/>
      <c r="I11" s="175"/>
    </row>
    <row r="12" spans="1:9">
      <c r="A12" s="175"/>
      <c r="B12" s="175"/>
      <c r="C12" s="175"/>
      <c r="D12" s="175"/>
      <c r="E12" s="175"/>
      <c r="F12" s="175"/>
      <c r="G12" s="175"/>
      <c r="H12" s="175"/>
      <c r="I12" s="175"/>
    </row>
    <row r="13" spans="1:9">
      <c r="A13" s="175"/>
      <c r="B13" s="175"/>
      <c r="C13" s="175"/>
      <c r="D13" s="175"/>
      <c r="E13" s="175"/>
      <c r="F13" s="175"/>
      <c r="G13" s="175"/>
      <c r="H13" s="175"/>
      <c r="I13" s="175"/>
    </row>
    <row r="14" spans="1:9">
      <c r="A14" s="175"/>
      <c r="B14" s="175"/>
      <c r="C14" s="175"/>
      <c r="D14" s="175"/>
      <c r="E14" s="175"/>
      <c r="F14" s="175"/>
      <c r="G14" s="175"/>
      <c r="H14" s="175"/>
      <c r="I14" s="175"/>
    </row>
  </sheetData>
  <mergeCells count="1">
    <mergeCell ref="A1:I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G13" sqref="G13"/>
    </sheetView>
  </sheetViews>
  <sheetFormatPr defaultRowHeight="14.5"/>
  <cols>
    <col min="2" max="2" width="18" customWidth="1"/>
    <col min="3" max="3" width="20.36328125" customWidth="1"/>
    <col min="4" max="4" width="19.08984375" customWidth="1"/>
    <col min="5" max="5" width="15.6328125" customWidth="1"/>
    <col min="6" max="6" width="14.08984375" customWidth="1"/>
    <col min="7" max="7" width="30.90625" customWidth="1"/>
  </cols>
  <sheetData>
    <row r="1" spans="1:7" ht="21.5">
      <c r="A1" s="496" t="s">
        <v>1239</v>
      </c>
      <c r="B1" s="496"/>
      <c r="C1" s="496"/>
      <c r="D1" s="496"/>
      <c r="E1" s="496"/>
      <c r="F1" s="496"/>
      <c r="G1" s="32"/>
    </row>
    <row r="2" spans="1:7" ht="21.5">
      <c r="A2" s="357" t="s">
        <v>80</v>
      </c>
      <c r="B2" s="357" t="s">
        <v>1240</v>
      </c>
      <c r="C2" s="357" t="s">
        <v>1241</v>
      </c>
      <c r="D2" s="357" t="s">
        <v>1242</v>
      </c>
      <c r="E2" s="357"/>
      <c r="F2" s="357"/>
      <c r="G2" s="226" t="s">
        <v>1243</v>
      </c>
    </row>
    <row r="3" spans="1:7" ht="43">
      <c r="A3" s="357"/>
      <c r="B3" s="357"/>
      <c r="C3" s="357"/>
      <c r="D3" s="226" t="s">
        <v>1244</v>
      </c>
      <c r="E3" s="226" t="s">
        <v>1245</v>
      </c>
      <c r="F3" s="226" t="s">
        <v>1246</v>
      </c>
      <c r="G3" s="226"/>
    </row>
    <row r="4" spans="1:7" ht="21.5">
      <c r="A4" s="240">
        <v>1</v>
      </c>
      <c r="B4" s="237" t="s">
        <v>1247</v>
      </c>
      <c r="C4" s="240">
        <v>3</v>
      </c>
      <c r="D4" s="240">
        <v>10</v>
      </c>
      <c r="E4" s="240">
        <v>5</v>
      </c>
      <c r="F4" s="237" t="s">
        <v>1248</v>
      </c>
      <c r="G4" s="237" t="s">
        <v>1249</v>
      </c>
    </row>
    <row r="5" spans="1:7" ht="64.5">
      <c r="A5" s="240">
        <v>2</v>
      </c>
      <c r="B5" s="237" t="s">
        <v>1250</v>
      </c>
      <c r="C5" s="237">
        <v>0.2</v>
      </c>
      <c r="D5" s="240">
        <v>2</v>
      </c>
      <c r="E5" s="292">
        <v>0.5</v>
      </c>
      <c r="F5" s="237" t="s">
        <v>1248</v>
      </c>
      <c r="G5" s="237" t="s">
        <v>1251</v>
      </c>
    </row>
  </sheetData>
  <mergeCells count="5">
    <mergeCell ref="A1:F1"/>
    <mergeCell ref="A2:A3"/>
    <mergeCell ref="B2:B3"/>
    <mergeCell ref="C2:C3"/>
    <mergeCell ref="D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D12" sqref="D12"/>
    </sheetView>
  </sheetViews>
  <sheetFormatPr defaultRowHeight="14.5"/>
  <cols>
    <col min="2" max="2" width="17.36328125" customWidth="1"/>
    <col min="3" max="3" width="9" customWidth="1"/>
    <col min="4" max="4" width="27.1796875" customWidth="1"/>
    <col min="5" max="5" width="21.6328125" customWidth="1"/>
  </cols>
  <sheetData>
    <row r="1" spans="1:5" ht="21.5">
      <c r="A1" s="279" t="s">
        <v>1230</v>
      </c>
      <c r="B1" s="279"/>
      <c r="C1" s="279"/>
      <c r="D1" s="279"/>
      <c r="E1" s="279"/>
    </row>
    <row r="2" spans="1:5" ht="21.5">
      <c r="A2" s="22"/>
      <c r="B2" s="174" t="s">
        <v>1176</v>
      </c>
      <c r="C2" s="174" t="s">
        <v>1138</v>
      </c>
      <c r="D2" s="277" t="s">
        <v>1140</v>
      </c>
      <c r="E2" s="277" t="s">
        <v>1141</v>
      </c>
    </row>
    <row r="3" spans="1:5" ht="21.5">
      <c r="A3" s="29">
        <v>1</v>
      </c>
      <c r="B3" s="30" t="s">
        <v>1231</v>
      </c>
      <c r="C3" s="30" t="s">
        <v>1232</v>
      </c>
      <c r="D3" s="30" t="s">
        <v>1233</v>
      </c>
      <c r="E3" s="29">
        <v>9745882729</v>
      </c>
    </row>
    <row r="4" spans="1:5" ht="21.5">
      <c r="A4" s="29">
        <v>2</v>
      </c>
      <c r="B4" s="30" t="s">
        <v>1234</v>
      </c>
      <c r="C4" s="30" t="s">
        <v>1235</v>
      </c>
      <c r="D4" s="30" t="s">
        <v>1183</v>
      </c>
      <c r="E4" s="29">
        <v>9868309405</v>
      </c>
    </row>
    <row r="5" spans="1:5" ht="21.5">
      <c r="A5" s="29">
        <v>3</v>
      </c>
      <c r="B5" s="30" t="s">
        <v>1236</v>
      </c>
      <c r="C5" s="30" t="s">
        <v>1237</v>
      </c>
      <c r="D5" s="30" t="s">
        <v>1181</v>
      </c>
      <c r="E5" s="30"/>
    </row>
    <row r="6" spans="1:5" ht="21.5">
      <c r="A6" s="29">
        <v>4</v>
      </c>
      <c r="B6" s="30" t="s">
        <v>1381</v>
      </c>
      <c r="C6" s="30" t="s">
        <v>1171</v>
      </c>
      <c r="D6" s="30" t="s">
        <v>1181</v>
      </c>
      <c r="E6" s="29">
        <v>9849324620</v>
      </c>
    </row>
    <row r="7" spans="1:5" ht="21.5">
      <c r="A7" s="29">
        <v>5</v>
      </c>
      <c r="B7" s="30" t="s">
        <v>1238</v>
      </c>
      <c r="C7" s="30" t="s">
        <v>1171</v>
      </c>
      <c r="D7" s="30" t="s">
        <v>1189</v>
      </c>
      <c r="E7" s="29">
        <v>9861693121</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E12" sqref="E12"/>
    </sheetView>
  </sheetViews>
  <sheetFormatPr defaultRowHeight="14.5"/>
  <cols>
    <col min="2" max="2" width="16.6328125" customWidth="1"/>
    <col min="5" max="5" width="21.54296875" customWidth="1"/>
  </cols>
  <sheetData>
    <row r="1" spans="1:5" ht="21.5">
      <c r="A1" s="497" t="s">
        <v>1267</v>
      </c>
      <c r="B1" s="497"/>
      <c r="C1" s="497"/>
      <c r="D1" s="497"/>
      <c r="E1" s="497"/>
    </row>
    <row r="2" spans="1:5" ht="43">
      <c r="A2" s="293" t="s">
        <v>1252</v>
      </c>
      <c r="B2" s="293" t="s">
        <v>1253</v>
      </c>
      <c r="C2" s="293" t="s">
        <v>1254</v>
      </c>
      <c r="D2" s="293" t="s">
        <v>1255</v>
      </c>
      <c r="E2" s="293" t="s">
        <v>1256</v>
      </c>
    </row>
    <row r="3" spans="1:5" ht="21.5">
      <c r="A3" s="294">
        <v>1</v>
      </c>
      <c r="B3" s="295" t="s">
        <v>1079</v>
      </c>
      <c r="C3" s="294">
        <v>279</v>
      </c>
      <c r="D3" s="294">
        <v>609</v>
      </c>
      <c r="E3" s="296">
        <v>2.1800000000000002</v>
      </c>
    </row>
    <row r="4" spans="1:5" ht="21.5">
      <c r="A4" s="294">
        <v>2</v>
      </c>
      <c r="B4" s="295" t="s">
        <v>1257</v>
      </c>
      <c r="C4" s="294">
        <v>2210</v>
      </c>
      <c r="D4" s="294">
        <v>2820</v>
      </c>
      <c r="E4" s="296">
        <v>1.28</v>
      </c>
    </row>
    <row r="5" spans="1:5" ht="21.5">
      <c r="A5" s="294">
        <v>3</v>
      </c>
      <c r="B5" s="295" t="s">
        <v>1258</v>
      </c>
      <c r="C5" s="294">
        <v>3000</v>
      </c>
      <c r="D5" s="294">
        <v>6005</v>
      </c>
      <c r="E5" s="296">
        <v>2</v>
      </c>
    </row>
    <row r="6" spans="1:5" ht="21.5">
      <c r="A6" s="294">
        <v>4</v>
      </c>
      <c r="B6" s="295" t="s">
        <v>1083</v>
      </c>
      <c r="C6" s="294">
        <v>300</v>
      </c>
      <c r="D6" s="294">
        <v>235</v>
      </c>
      <c r="E6" s="297">
        <v>0.78</v>
      </c>
    </row>
    <row r="7" spans="1:5" ht="21.5">
      <c r="A7" s="294">
        <v>5</v>
      </c>
      <c r="B7" s="295" t="s">
        <v>1085</v>
      </c>
      <c r="C7" s="294">
        <v>662</v>
      </c>
      <c r="D7" s="294">
        <v>700</v>
      </c>
      <c r="E7" s="296">
        <v>1.06</v>
      </c>
    </row>
    <row r="8" spans="1:5" ht="21.5">
      <c r="A8" s="294">
        <v>6</v>
      </c>
      <c r="B8" s="295" t="s">
        <v>1259</v>
      </c>
      <c r="C8" s="294">
        <v>265</v>
      </c>
      <c r="D8" s="294">
        <v>2636</v>
      </c>
      <c r="E8" s="298">
        <v>9.9499999999999993</v>
      </c>
    </row>
    <row r="9" spans="1:5" ht="21.5">
      <c r="A9" s="294">
        <v>7</v>
      </c>
      <c r="B9" s="295" t="s">
        <v>1260</v>
      </c>
      <c r="C9" s="294">
        <v>496</v>
      </c>
      <c r="D9" s="294">
        <v>962</v>
      </c>
      <c r="E9" s="296">
        <v>1.94</v>
      </c>
    </row>
    <row r="10" spans="1:5" ht="21.5">
      <c r="A10" s="294">
        <v>8</v>
      </c>
      <c r="B10" s="295" t="s">
        <v>1261</v>
      </c>
      <c r="C10" s="294">
        <v>56</v>
      </c>
      <c r="D10" s="294">
        <v>95</v>
      </c>
      <c r="E10" s="296">
        <v>1.7</v>
      </c>
    </row>
    <row r="11" spans="1:5" ht="21.5">
      <c r="A11" s="299">
        <v>9.1</v>
      </c>
      <c r="B11" s="295" t="s">
        <v>1262</v>
      </c>
      <c r="C11" s="294">
        <v>425</v>
      </c>
      <c r="D11" s="294">
        <v>2400</v>
      </c>
      <c r="E11" s="296">
        <v>5.65</v>
      </c>
    </row>
    <row r="12" spans="1:5" ht="21.5">
      <c r="A12" s="299">
        <v>9.1999999999999993</v>
      </c>
      <c r="B12" s="295" t="s">
        <v>1263</v>
      </c>
      <c r="C12" s="294">
        <v>50</v>
      </c>
      <c r="D12" s="294">
        <v>10</v>
      </c>
      <c r="E12" s="299">
        <v>5</v>
      </c>
    </row>
    <row r="13" spans="1:5" ht="21.5">
      <c r="A13" s="299">
        <v>9.3000000000000007</v>
      </c>
      <c r="B13" s="295" t="s">
        <v>1264</v>
      </c>
      <c r="C13" s="296" t="s">
        <v>1265</v>
      </c>
      <c r="D13" s="296" t="s">
        <v>1266</v>
      </c>
      <c r="E13" s="299">
        <v>10</v>
      </c>
    </row>
    <row r="14" spans="1:5" ht="21.5">
      <c r="A14" s="294">
        <v>10</v>
      </c>
      <c r="B14" s="295" t="s">
        <v>1032</v>
      </c>
      <c r="C14" s="294">
        <v>267</v>
      </c>
      <c r="D14" s="294">
        <v>2606</v>
      </c>
      <c r="E14" s="296">
        <v>9.76</v>
      </c>
    </row>
  </sheetData>
  <mergeCells count="1">
    <mergeCell ref="A1:E1"/>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topLeftCell="A74" workbookViewId="0">
      <selection activeCell="A90" sqref="A90"/>
    </sheetView>
  </sheetViews>
  <sheetFormatPr defaultRowHeight="14.5"/>
  <cols>
    <col min="2" max="2" width="23.6328125" customWidth="1"/>
    <col min="5" max="5" width="11.90625" customWidth="1"/>
    <col min="8" max="8" width="12.1796875" customWidth="1"/>
    <col min="11" max="11" width="15" customWidth="1"/>
  </cols>
  <sheetData>
    <row r="1" spans="1:11" ht="21.5">
      <c r="A1" s="32" t="s">
        <v>1268</v>
      </c>
    </row>
    <row r="3" spans="1:11" ht="21.5">
      <c r="A3" s="498" t="s">
        <v>1269</v>
      </c>
      <c r="B3" s="500" t="s">
        <v>1270</v>
      </c>
      <c r="C3" s="502" t="s">
        <v>1271</v>
      </c>
      <c r="D3" s="503"/>
      <c r="E3" s="504"/>
      <c r="F3" s="502" t="s">
        <v>1272</v>
      </c>
      <c r="G3" s="503"/>
      <c r="H3" s="504"/>
      <c r="I3" s="505" t="s">
        <v>1273</v>
      </c>
      <c r="J3" s="506"/>
      <c r="K3" s="507"/>
    </row>
    <row r="4" spans="1:11" ht="40">
      <c r="A4" s="499"/>
      <c r="B4" s="501"/>
      <c r="C4" s="199" t="s">
        <v>1274</v>
      </c>
      <c r="D4" s="199" t="s">
        <v>1275</v>
      </c>
      <c r="E4" s="199" t="s">
        <v>1276</v>
      </c>
      <c r="F4" s="199" t="s">
        <v>1274</v>
      </c>
      <c r="G4" s="199" t="s">
        <v>1275</v>
      </c>
      <c r="H4" s="199" t="s">
        <v>1276</v>
      </c>
      <c r="I4" s="199" t="s">
        <v>1274</v>
      </c>
      <c r="J4" s="199" t="s">
        <v>1275</v>
      </c>
      <c r="K4" s="199" t="s">
        <v>1276</v>
      </c>
    </row>
    <row r="5" spans="1:11" ht="21.5">
      <c r="A5" s="36" t="s">
        <v>85</v>
      </c>
      <c r="B5" s="300" t="s">
        <v>1011</v>
      </c>
      <c r="C5" s="199"/>
      <c r="D5" s="199"/>
      <c r="E5" s="199"/>
      <c r="F5" s="199"/>
      <c r="G5" s="199"/>
      <c r="H5" s="199"/>
      <c r="I5" s="215"/>
      <c r="J5" s="215"/>
      <c r="K5" s="214"/>
    </row>
    <row r="6" spans="1:11" ht="21.5">
      <c r="A6" s="301">
        <v>1</v>
      </c>
      <c r="B6" s="300" t="s">
        <v>1079</v>
      </c>
      <c r="C6" s="199"/>
      <c r="D6" s="199"/>
      <c r="E6" s="199"/>
      <c r="F6" s="199"/>
      <c r="G6" s="199"/>
      <c r="H6" s="199"/>
      <c r="I6" s="215"/>
      <c r="J6" s="215"/>
      <c r="K6" s="214"/>
    </row>
    <row r="7" spans="1:11" ht="21.5">
      <c r="A7" s="302" t="s">
        <v>1277</v>
      </c>
      <c r="B7" s="303" t="s">
        <v>1279</v>
      </c>
      <c r="C7" s="215">
        <v>279</v>
      </c>
      <c r="D7" s="215">
        <v>605</v>
      </c>
      <c r="E7" s="304">
        <f t="shared" ref="E7:E66" si="0">D7/C7</f>
        <v>2.1684587813620073</v>
      </c>
      <c r="F7" s="215">
        <v>279</v>
      </c>
      <c r="G7" s="215">
        <v>609</v>
      </c>
      <c r="H7" s="304">
        <f t="shared" ref="H7:H36" si="1">G7/F7</f>
        <v>2.182795698924731</v>
      </c>
      <c r="I7" s="215">
        <f t="shared" ref="I7:I66" si="2">((F7-C7)/F7)*100</f>
        <v>0</v>
      </c>
      <c r="J7" s="215">
        <f t="shared" ref="J7:K59" si="3">(G7-D7)/G7*100</f>
        <v>0.65681444991789817</v>
      </c>
      <c r="K7" s="304">
        <f t="shared" si="3"/>
        <v>0.65681444991788407</v>
      </c>
    </row>
    <row r="8" spans="1:11" ht="21.5">
      <c r="A8" s="302" t="s">
        <v>1278</v>
      </c>
      <c r="B8" s="303" t="s">
        <v>1280</v>
      </c>
      <c r="C8" s="215"/>
      <c r="D8" s="214"/>
      <c r="E8" s="304"/>
      <c r="F8" s="215"/>
      <c r="G8" s="214"/>
      <c r="H8" s="304"/>
      <c r="I8" s="215"/>
      <c r="J8" s="215"/>
      <c r="K8" s="304"/>
    </row>
    <row r="9" spans="1:11" ht="21.5">
      <c r="A9" s="302"/>
      <c r="B9" s="303" t="s">
        <v>1281</v>
      </c>
      <c r="C9" s="215">
        <v>279</v>
      </c>
      <c r="D9" s="215">
        <v>605</v>
      </c>
      <c r="E9" s="304">
        <f t="shared" si="0"/>
        <v>2.1684587813620073</v>
      </c>
      <c r="F9" s="215">
        <f>SUM(F7:F8)</f>
        <v>279</v>
      </c>
      <c r="G9" s="215">
        <f t="shared" ref="G9:H9" si="4">SUM(G7:G8)</f>
        <v>609</v>
      </c>
      <c r="H9" s="304">
        <f t="shared" si="4"/>
        <v>2.182795698924731</v>
      </c>
      <c r="I9" s="215">
        <f t="shared" si="2"/>
        <v>0</v>
      </c>
      <c r="J9" s="215">
        <f t="shared" si="3"/>
        <v>0.65681444991789817</v>
      </c>
      <c r="K9" s="304">
        <f t="shared" si="3"/>
        <v>0.65681444991788407</v>
      </c>
    </row>
    <row r="10" spans="1:11" ht="21.5">
      <c r="A10" s="302">
        <v>2</v>
      </c>
      <c r="B10" s="303" t="s">
        <v>1282</v>
      </c>
      <c r="C10" s="215">
        <v>3000</v>
      </c>
      <c r="D10" s="215">
        <v>6000</v>
      </c>
      <c r="E10" s="304">
        <f t="shared" si="0"/>
        <v>2</v>
      </c>
      <c r="F10" s="215">
        <v>3000</v>
      </c>
      <c r="G10" s="215">
        <v>6005</v>
      </c>
      <c r="H10" s="304">
        <f t="shared" si="1"/>
        <v>2.0016666666666665</v>
      </c>
      <c r="I10" s="215">
        <f t="shared" si="2"/>
        <v>0</v>
      </c>
      <c r="J10" s="215">
        <f t="shared" si="3"/>
        <v>8.3263946711074108E-2</v>
      </c>
      <c r="K10" s="304">
        <f t="shared" si="3"/>
        <v>8.3263946711064948E-2</v>
      </c>
    </row>
    <row r="11" spans="1:11" ht="21.5">
      <c r="A11" s="302">
        <v>3</v>
      </c>
      <c r="B11" s="303" t="s">
        <v>1349</v>
      </c>
      <c r="C11" s="215">
        <v>2204</v>
      </c>
      <c r="D11" s="215">
        <v>2798</v>
      </c>
      <c r="E11" s="304">
        <f t="shared" ref="E11" si="5">D11/C11</f>
        <v>1.2695099818511797</v>
      </c>
      <c r="F11" s="215">
        <v>2210</v>
      </c>
      <c r="G11" s="215">
        <v>2820</v>
      </c>
      <c r="H11" s="304">
        <f t="shared" ref="H11" si="6">G11/F11</f>
        <v>1.2760180995475112</v>
      </c>
      <c r="I11" s="215">
        <f t="shared" ref="I11" si="7">((F11-C11)/F11)*100</f>
        <v>0.27149321266968324</v>
      </c>
      <c r="J11" s="215">
        <f t="shared" ref="J11" si="8">(G11-D11)/G11*100</f>
        <v>0.78014184397163122</v>
      </c>
      <c r="K11" s="304">
        <f t="shared" ref="K11" si="9">(H11-E11)/H11*100</f>
        <v>0.51003333719477584</v>
      </c>
    </row>
    <row r="12" spans="1:11" ht="21.5">
      <c r="A12" s="302">
        <v>4</v>
      </c>
      <c r="B12" s="303" t="s">
        <v>1083</v>
      </c>
      <c r="C12" s="215">
        <v>300</v>
      </c>
      <c r="D12" s="215">
        <v>231</v>
      </c>
      <c r="E12" s="304">
        <f t="shared" si="0"/>
        <v>0.77</v>
      </c>
      <c r="F12" s="215">
        <v>300</v>
      </c>
      <c r="G12" s="215">
        <v>235</v>
      </c>
      <c r="H12" s="304">
        <f t="shared" si="1"/>
        <v>0.78333333333333333</v>
      </c>
      <c r="I12" s="215">
        <f t="shared" si="2"/>
        <v>0</v>
      </c>
      <c r="J12" s="215">
        <f t="shared" si="3"/>
        <v>1.7021276595744681</v>
      </c>
      <c r="K12" s="304">
        <f t="shared" si="3"/>
        <v>1.702127659574465</v>
      </c>
    </row>
    <row r="13" spans="1:11" ht="21.5">
      <c r="A13" s="302">
        <v>5</v>
      </c>
      <c r="B13" s="303" t="s">
        <v>1084</v>
      </c>
      <c r="C13" s="215">
        <v>100</v>
      </c>
      <c r="D13" s="215">
        <v>110</v>
      </c>
      <c r="E13" s="304">
        <f t="shared" si="0"/>
        <v>1.1000000000000001</v>
      </c>
      <c r="F13" s="215">
        <v>101</v>
      </c>
      <c r="G13" s="215">
        <v>112</v>
      </c>
      <c r="H13" s="304">
        <f t="shared" si="1"/>
        <v>1.108910891089109</v>
      </c>
      <c r="I13" s="215">
        <f t="shared" si="2"/>
        <v>0.99009900990099009</v>
      </c>
      <c r="J13" s="215">
        <f t="shared" si="3"/>
        <v>1.7857142857142856</v>
      </c>
      <c r="K13" s="304">
        <f t="shared" si="3"/>
        <v>0.80357142857142916</v>
      </c>
    </row>
    <row r="14" spans="1:11" ht="21.5">
      <c r="A14" s="302">
        <v>6</v>
      </c>
      <c r="B14" s="303" t="s">
        <v>1085</v>
      </c>
      <c r="C14" s="215">
        <v>662</v>
      </c>
      <c r="D14" s="215">
        <v>700</v>
      </c>
      <c r="E14" s="304">
        <f t="shared" si="0"/>
        <v>1.0574018126888218</v>
      </c>
      <c r="F14" s="215">
        <v>662</v>
      </c>
      <c r="G14" s="215">
        <v>700</v>
      </c>
      <c r="H14" s="304">
        <f t="shared" si="1"/>
        <v>1.0574018126888218</v>
      </c>
      <c r="I14" s="215">
        <f t="shared" si="2"/>
        <v>0</v>
      </c>
      <c r="J14" s="215">
        <f t="shared" si="3"/>
        <v>0</v>
      </c>
      <c r="K14" s="304">
        <f t="shared" si="3"/>
        <v>0</v>
      </c>
    </row>
    <row r="15" spans="1:11" ht="21.5">
      <c r="A15" s="302">
        <v>7</v>
      </c>
      <c r="B15" s="303" t="s">
        <v>1283</v>
      </c>
      <c r="C15" s="215">
        <v>67</v>
      </c>
      <c r="D15" s="215">
        <v>70</v>
      </c>
      <c r="E15" s="304">
        <f t="shared" si="0"/>
        <v>1.044776119402985</v>
      </c>
      <c r="F15" s="215">
        <v>67</v>
      </c>
      <c r="G15" s="215">
        <v>70</v>
      </c>
      <c r="H15" s="304">
        <f t="shared" si="1"/>
        <v>1.044776119402985</v>
      </c>
      <c r="I15" s="215">
        <f t="shared" si="2"/>
        <v>0</v>
      </c>
      <c r="J15" s="215">
        <f t="shared" si="3"/>
        <v>0</v>
      </c>
      <c r="K15" s="304">
        <f t="shared" si="3"/>
        <v>0</v>
      </c>
    </row>
    <row r="16" spans="1:11" ht="21.5">
      <c r="A16" s="302">
        <v>8</v>
      </c>
      <c r="B16" s="303" t="s">
        <v>1284</v>
      </c>
      <c r="C16" s="215">
        <v>605</v>
      </c>
      <c r="D16" s="215">
        <v>587</v>
      </c>
      <c r="E16" s="304">
        <f t="shared" si="0"/>
        <v>0.97024793388429753</v>
      </c>
      <c r="F16" s="215">
        <v>550</v>
      </c>
      <c r="G16" s="215">
        <v>570</v>
      </c>
      <c r="H16" s="304">
        <f t="shared" si="1"/>
        <v>1.0363636363636364</v>
      </c>
      <c r="I16" s="215">
        <f t="shared" si="2"/>
        <v>-10</v>
      </c>
      <c r="J16" s="215">
        <f t="shared" si="3"/>
        <v>-2.9824561403508771</v>
      </c>
      <c r="K16" s="304">
        <f t="shared" si="3"/>
        <v>6.3795853269537472</v>
      </c>
    </row>
    <row r="17" spans="1:11" ht="21.5">
      <c r="A17" s="302">
        <v>9</v>
      </c>
      <c r="B17" s="303" t="s">
        <v>1285</v>
      </c>
      <c r="C17" s="215">
        <v>5</v>
      </c>
      <c r="D17" s="215">
        <v>4</v>
      </c>
      <c r="E17" s="304">
        <f t="shared" si="0"/>
        <v>0.8</v>
      </c>
      <c r="F17" s="215">
        <v>5</v>
      </c>
      <c r="G17" s="215">
        <v>5</v>
      </c>
      <c r="H17" s="304">
        <f t="shared" si="1"/>
        <v>1</v>
      </c>
      <c r="I17" s="215">
        <f t="shared" si="2"/>
        <v>0</v>
      </c>
      <c r="J17" s="215">
        <f t="shared" si="3"/>
        <v>20</v>
      </c>
      <c r="K17" s="304">
        <f t="shared" si="3"/>
        <v>19.999999999999996</v>
      </c>
    </row>
    <row r="18" spans="1:11" ht="21.5">
      <c r="A18" s="302" t="s">
        <v>86</v>
      </c>
      <c r="B18" s="305" t="s">
        <v>1286</v>
      </c>
      <c r="C18" s="214"/>
      <c r="D18" s="214"/>
      <c r="E18" s="304"/>
      <c r="F18" s="214"/>
      <c r="G18" s="214"/>
      <c r="H18" s="304"/>
      <c r="I18" s="215"/>
      <c r="J18" s="215"/>
      <c r="K18" s="304"/>
    </row>
    <row r="19" spans="1:11" ht="21.5">
      <c r="A19" s="306">
        <v>1</v>
      </c>
      <c r="B19" s="303" t="s">
        <v>1287</v>
      </c>
      <c r="C19" s="215">
        <v>2</v>
      </c>
      <c r="D19" s="215">
        <v>2</v>
      </c>
      <c r="E19" s="304">
        <f t="shared" si="0"/>
        <v>1</v>
      </c>
      <c r="F19" s="215">
        <v>2</v>
      </c>
      <c r="G19" s="215">
        <v>2</v>
      </c>
      <c r="H19" s="304">
        <f t="shared" si="1"/>
        <v>1</v>
      </c>
      <c r="I19" s="215">
        <f t="shared" si="2"/>
        <v>0</v>
      </c>
      <c r="J19" s="215">
        <f t="shared" si="3"/>
        <v>0</v>
      </c>
      <c r="K19" s="304">
        <f t="shared" si="3"/>
        <v>0</v>
      </c>
    </row>
    <row r="20" spans="1:11" ht="21.5">
      <c r="A20" s="306">
        <v>2</v>
      </c>
      <c r="B20" s="303" t="s">
        <v>1288</v>
      </c>
      <c r="C20" s="215">
        <v>3</v>
      </c>
      <c r="D20" s="215">
        <v>5</v>
      </c>
      <c r="E20" s="304">
        <f t="shared" si="0"/>
        <v>1.6666666666666667</v>
      </c>
      <c r="F20" s="215">
        <v>3</v>
      </c>
      <c r="G20" s="215">
        <v>5</v>
      </c>
      <c r="H20" s="304">
        <f t="shared" si="1"/>
        <v>1.6666666666666667</v>
      </c>
      <c r="I20" s="215">
        <f t="shared" si="2"/>
        <v>0</v>
      </c>
      <c r="J20" s="215">
        <f t="shared" si="3"/>
        <v>0</v>
      </c>
      <c r="K20" s="304">
        <f t="shared" si="3"/>
        <v>0</v>
      </c>
    </row>
    <row r="21" spans="1:11" ht="21.5">
      <c r="A21" s="306">
        <v>3</v>
      </c>
      <c r="B21" s="303" t="s">
        <v>1289</v>
      </c>
      <c r="C21" s="215">
        <v>25</v>
      </c>
      <c r="D21" s="215">
        <v>35</v>
      </c>
      <c r="E21" s="304">
        <f t="shared" si="0"/>
        <v>1.4</v>
      </c>
      <c r="F21" s="215">
        <v>26</v>
      </c>
      <c r="G21" s="215">
        <v>38</v>
      </c>
      <c r="H21" s="304">
        <f t="shared" si="1"/>
        <v>1.4615384615384615</v>
      </c>
      <c r="I21" s="215">
        <f t="shared" si="2"/>
        <v>3.8461538461538463</v>
      </c>
      <c r="J21" s="215">
        <f t="shared" si="3"/>
        <v>7.8947368421052628</v>
      </c>
      <c r="K21" s="304">
        <f t="shared" si="3"/>
        <v>4.2105263157894743</v>
      </c>
    </row>
    <row r="22" spans="1:11" ht="21.5">
      <c r="A22" s="306">
        <v>4</v>
      </c>
      <c r="B22" s="303" t="s">
        <v>1290</v>
      </c>
      <c r="C22" s="215">
        <v>30</v>
      </c>
      <c r="D22" s="215">
        <v>55</v>
      </c>
      <c r="E22" s="304">
        <f t="shared" si="0"/>
        <v>1.8333333333333333</v>
      </c>
      <c r="F22" s="215">
        <v>32</v>
      </c>
      <c r="G22" s="215">
        <v>59</v>
      </c>
      <c r="H22" s="304">
        <f t="shared" si="1"/>
        <v>1.84375</v>
      </c>
      <c r="I22" s="215">
        <f t="shared" si="2"/>
        <v>6.25</v>
      </c>
      <c r="J22" s="215">
        <f t="shared" si="3"/>
        <v>6.7796610169491522</v>
      </c>
      <c r="K22" s="304">
        <f t="shared" si="3"/>
        <v>0.56497175141243339</v>
      </c>
    </row>
    <row r="23" spans="1:11" ht="21.5">
      <c r="A23" s="306">
        <v>5</v>
      </c>
      <c r="B23" s="303" t="s">
        <v>1291</v>
      </c>
      <c r="C23" s="215">
        <v>4</v>
      </c>
      <c r="D23" s="215">
        <v>4</v>
      </c>
      <c r="E23" s="304">
        <f t="shared" si="0"/>
        <v>1</v>
      </c>
      <c r="F23" s="215">
        <v>4</v>
      </c>
      <c r="G23" s="215">
        <v>4</v>
      </c>
      <c r="H23" s="304">
        <f t="shared" si="1"/>
        <v>1</v>
      </c>
      <c r="I23" s="215">
        <f t="shared" si="2"/>
        <v>0</v>
      </c>
      <c r="J23" s="215">
        <f t="shared" si="3"/>
        <v>0</v>
      </c>
      <c r="K23" s="304">
        <f t="shared" si="3"/>
        <v>0</v>
      </c>
    </row>
    <row r="24" spans="1:11" ht="21.5">
      <c r="A24" s="306">
        <v>6</v>
      </c>
      <c r="B24" s="303" t="s">
        <v>1292</v>
      </c>
      <c r="C24" s="215">
        <v>13</v>
      </c>
      <c r="D24" s="215">
        <v>24</v>
      </c>
      <c r="E24" s="304">
        <f t="shared" si="0"/>
        <v>1.8461538461538463</v>
      </c>
      <c r="F24" s="215">
        <v>20</v>
      </c>
      <c r="G24" s="215">
        <v>40</v>
      </c>
      <c r="H24" s="304">
        <f t="shared" si="1"/>
        <v>2</v>
      </c>
      <c r="I24" s="215">
        <f t="shared" si="2"/>
        <v>35</v>
      </c>
      <c r="J24" s="215">
        <f t="shared" si="3"/>
        <v>40</v>
      </c>
      <c r="K24" s="304">
        <f t="shared" si="3"/>
        <v>7.6923076923076872</v>
      </c>
    </row>
    <row r="25" spans="1:11" ht="21.5">
      <c r="A25" s="306">
        <v>7</v>
      </c>
      <c r="B25" s="303" t="s">
        <v>1293</v>
      </c>
      <c r="C25" s="215">
        <v>1</v>
      </c>
      <c r="D25" s="215">
        <v>1</v>
      </c>
      <c r="E25" s="304">
        <f t="shared" si="0"/>
        <v>1</v>
      </c>
      <c r="F25" s="215">
        <v>1</v>
      </c>
      <c r="G25" s="215">
        <v>1</v>
      </c>
      <c r="H25" s="304">
        <f t="shared" si="1"/>
        <v>1</v>
      </c>
      <c r="I25" s="215">
        <f t="shared" si="2"/>
        <v>0</v>
      </c>
      <c r="J25" s="215">
        <f t="shared" si="3"/>
        <v>0</v>
      </c>
      <c r="K25" s="304">
        <f t="shared" si="3"/>
        <v>0</v>
      </c>
    </row>
    <row r="26" spans="1:11" ht="21.5">
      <c r="A26" s="306">
        <v>8</v>
      </c>
      <c r="B26" s="303" t="s">
        <v>1294</v>
      </c>
      <c r="C26" s="215">
        <v>2</v>
      </c>
      <c r="D26" s="215">
        <v>2</v>
      </c>
      <c r="E26" s="304">
        <f t="shared" si="0"/>
        <v>1</v>
      </c>
      <c r="F26" s="215">
        <v>2</v>
      </c>
      <c r="G26" s="215">
        <v>2</v>
      </c>
      <c r="H26" s="304">
        <f t="shared" si="1"/>
        <v>1</v>
      </c>
      <c r="I26" s="215">
        <f t="shared" si="2"/>
        <v>0</v>
      </c>
      <c r="J26" s="215">
        <f t="shared" si="3"/>
        <v>0</v>
      </c>
      <c r="K26" s="304">
        <f t="shared" si="3"/>
        <v>0</v>
      </c>
    </row>
    <row r="27" spans="1:11" ht="21.5">
      <c r="A27" s="306">
        <v>9</v>
      </c>
      <c r="B27" s="303" t="s">
        <v>1295</v>
      </c>
      <c r="C27" s="215">
        <v>1</v>
      </c>
      <c r="D27" s="215">
        <v>1</v>
      </c>
      <c r="E27" s="304">
        <f t="shared" si="0"/>
        <v>1</v>
      </c>
      <c r="F27" s="215">
        <v>1</v>
      </c>
      <c r="G27" s="215">
        <v>1</v>
      </c>
      <c r="H27" s="304">
        <f t="shared" si="1"/>
        <v>1</v>
      </c>
      <c r="I27" s="215">
        <f t="shared" si="2"/>
        <v>0</v>
      </c>
      <c r="J27" s="215">
        <f t="shared" si="3"/>
        <v>0</v>
      </c>
      <c r="K27" s="304">
        <f t="shared" si="3"/>
        <v>0</v>
      </c>
    </row>
    <row r="28" spans="1:11" ht="21.5">
      <c r="A28" s="306">
        <v>10</v>
      </c>
      <c r="B28" s="303" t="s">
        <v>1296</v>
      </c>
      <c r="C28" s="215">
        <v>394</v>
      </c>
      <c r="D28" s="215">
        <v>780</v>
      </c>
      <c r="E28" s="304">
        <f t="shared" si="0"/>
        <v>1.9796954314720812</v>
      </c>
      <c r="F28" s="215">
        <v>400</v>
      </c>
      <c r="G28" s="215">
        <v>800</v>
      </c>
      <c r="H28" s="304">
        <f t="shared" si="1"/>
        <v>2</v>
      </c>
      <c r="I28" s="215">
        <f t="shared" si="2"/>
        <v>1.5</v>
      </c>
      <c r="J28" s="215">
        <f t="shared" si="3"/>
        <v>2.5</v>
      </c>
      <c r="K28" s="304">
        <f t="shared" si="3"/>
        <v>1.0152284263959421</v>
      </c>
    </row>
    <row r="29" spans="1:11" ht="21.5">
      <c r="A29" s="306">
        <v>11</v>
      </c>
      <c r="B29" s="303" t="s">
        <v>1297</v>
      </c>
      <c r="C29" s="215">
        <v>5</v>
      </c>
      <c r="D29" s="215">
        <v>5</v>
      </c>
      <c r="E29" s="304">
        <f t="shared" si="0"/>
        <v>1</v>
      </c>
      <c r="F29" s="215">
        <v>5</v>
      </c>
      <c r="G29" s="215">
        <v>10</v>
      </c>
      <c r="H29" s="304">
        <v>10</v>
      </c>
      <c r="I29" s="215">
        <f t="shared" si="2"/>
        <v>0</v>
      </c>
      <c r="J29" s="215">
        <f t="shared" si="3"/>
        <v>50</v>
      </c>
      <c r="K29" s="304">
        <f t="shared" si="3"/>
        <v>90</v>
      </c>
    </row>
    <row r="30" spans="1:11" ht="21.5">
      <c r="A30" s="306"/>
      <c r="B30" s="307" t="s">
        <v>1298</v>
      </c>
      <c r="C30" s="215">
        <f t="shared" ref="C30:I30" si="10">SUM(C19:C29)</f>
        <v>480</v>
      </c>
      <c r="D30" s="215">
        <f t="shared" si="10"/>
        <v>914</v>
      </c>
      <c r="E30" s="304">
        <f t="shared" si="10"/>
        <v>14.725849277625926</v>
      </c>
      <c r="F30" s="215">
        <f t="shared" si="10"/>
        <v>496</v>
      </c>
      <c r="G30" s="215">
        <f t="shared" si="10"/>
        <v>962</v>
      </c>
      <c r="H30" s="304">
        <f t="shared" si="10"/>
        <v>23.971955128205128</v>
      </c>
      <c r="I30" s="215">
        <f t="shared" si="10"/>
        <v>46.596153846153847</v>
      </c>
      <c r="J30" s="215">
        <f t="shared" si="3"/>
        <v>4.9896049896049899</v>
      </c>
      <c r="K30" s="304">
        <f t="shared" si="3"/>
        <v>38.570512088521056</v>
      </c>
    </row>
    <row r="31" spans="1:11" ht="21.5">
      <c r="A31" s="308" t="s">
        <v>330</v>
      </c>
      <c r="B31" s="305" t="s">
        <v>1299</v>
      </c>
      <c r="C31" s="214"/>
      <c r="D31" s="214"/>
      <c r="E31" s="304"/>
      <c r="F31" s="214"/>
      <c r="G31" s="214"/>
      <c r="H31" s="304"/>
      <c r="I31" s="215"/>
      <c r="J31" s="215"/>
      <c r="K31" s="304"/>
    </row>
    <row r="32" spans="1:11" ht="21.5">
      <c r="A32" s="306">
        <v>1</v>
      </c>
      <c r="B32" s="303" t="s">
        <v>1300</v>
      </c>
      <c r="C32" s="215">
        <v>20</v>
      </c>
      <c r="D32" s="215">
        <v>30</v>
      </c>
      <c r="E32" s="304">
        <f t="shared" si="0"/>
        <v>1.5</v>
      </c>
      <c r="F32" s="215">
        <v>22</v>
      </c>
      <c r="G32" s="215">
        <v>40</v>
      </c>
      <c r="H32" s="304">
        <f t="shared" si="1"/>
        <v>1.8181818181818181</v>
      </c>
      <c r="I32" s="215">
        <f t="shared" si="2"/>
        <v>9.0909090909090917</v>
      </c>
      <c r="J32" s="215">
        <f t="shared" si="3"/>
        <v>25</v>
      </c>
      <c r="K32" s="304">
        <f t="shared" si="3"/>
        <v>17.499999999999996</v>
      </c>
    </row>
    <row r="33" spans="1:11" ht="21.5">
      <c r="A33" s="306">
        <v>2</v>
      </c>
      <c r="B33" s="303" t="s">
        <v>1301</v>
      </c>
      <c r="C33" s="215">
        <v>5</v>
      </c>
      <c r="D33" s="215">
        <v>7</v>
      </c>
      <c r="E33" s="304">
        <f t="shared" si="0"/>
        <v>1.4</v>
      </c>
      <c r="F33" s="214">
        <f t="shared" ref="F33" si="11">SUM(F32)</f>
        <v>22</v>
      </c>
      <c r="G33" s="215">
        <v>30</v>
      </c>
      <c r="H33" s="304">
        <v>8</v>
      </c>
      <c r="I33" s="215">
        <f t="shared" si="2"/>
        <v>77.272727272727266</v>
      </c>
      <c r="J33" s="215">
        <f t="shared" si="3"/>
        <v>76.666666666666671</v>
      </c>
      <c r="K33" s="304">
        <f t="shared" si="3"/>
        <v>82.5</v>
      </c>
    </row>
    <row r="34" spans="1:11" ht="21.5">
      <c r="A34" s="306">
        <v>3</v>
      </c>
      <c r="B34" s="303" t="s">
        <v>1302</v>
      </c>
      <c r="C34" s="215">
        <v>5</v>
      </c>
      <c r="D34" s="215">
        <v>5</v>
      </c>
      <c r="E34" s="304">
        <f t="shared" si="0"/>
        <v>1</v>
      </c>
      <c r="F34" s="215">
        <v>6</v>
      </c>
      <c r="G34" s="215">
        <v>6</v>
      </c>
      <c r="H34" s="304">
        <v>8</v>
      </c>
      <c r="I34" s="215">
        <f t="shared" si="2"/>
        <v>16.666666666666664</v>
      </c>
      <c r="J34" s="215">
        <f t="shared" si="3"/>
        <v>16.666666666666664</v>
      </c>
      <c r="K34" s="304">
        <f t="shared" si="3"/>
        <v>87.5</v>
      </c>
    </row>
    <row r="35" spans="1:11" ht="21.5">
      <c r="A35" s="306">
        <v>4</v>
      </c>
      <c r="B35" s="303" t="s">
        <v>1303</v>
      </c>
      <c r="C35" s="215">
        <v>10</v>
      </c>
      <c r="D35" s="215">
        <v>20</v>
      </c>
      <c r="E35" s="304">
        <f t="shared" si="0"/>
        <v>2</v>
      </c>
      <c r="F35" s="215">
        <v>12</v>
      </c>
      <c r="G35" s="215">
        <v>25</v>
      </c>
      <c r="H35" s="304">
        <f t="shared" si="1"/>
        <v>2.0833333333333335</v>
      </c>
      <c r="I35" s="215">
        <f t="shared" si="2"/>
        <v>16.666666666666664</v>
      </c>
      <c r="J35" s="215">
        <f t="shared" si="3"/>
        <v>20</v>
      </c>
      <c r="K35" s="304">
        <f t="shared" si="3"/>
        <v>4.0000000000000071</v>
      </c>
    </row>
    <row r="36" spans="1:11" ht="21.5">
      <c r="A36" s="302"/>
      <c r="B36" s="307" t="s">
        <v>1304</v>
      </c>
      <c r="C36" s="215">
        <f>SUM(C32:C35)</f>
        <v>40</v>
      </c>
      <c r="D36" s="215">
        <f t="shared" ref="D36:G36" si="12">SUM(D32:D35)</f>
        <v>62</v>
      </c>
      <c r="E36" s="304">
        <f t="shared" si="0"/>
        <v>1.55</v>
      </c>
      <c r="F36" s="215">
        <f t="shared" si="12"/>
        <v>62</v>
      </c>
      <c r="G36" s="215">
        <f t="shared" si="12"/>
        <v>101</v>
      </c>
      <c r="H36" s="304">
        <f t="shared" si="1"/>
        <v>1.6290322580645162</v>
      </c>
      <c r="I36" s="215">
        <f t="shared" si="2"/>
        <v>35.483870967741936</v>
      </c>
      <c r="J36" s="215">
        <f t="shared" si="3"/>
        <v>38.613861386138616</v>
      </c>
      <c r="K36" s="304">
        <f t="shared" si="3"/>
        <v>4.8514851485148549</v>
      </c>
    </row>
    <row r="37" spans="1:11" ht="21.5">
      <c r="A37" s="302" t="s">
        <v>343</v>
      </c>
      <c r="B37" s="307" t="s">
        <v>1305</v>
      </c>
      <c r="C37" s="214"/>
      <c r="D37" s="214"/>
      <c r="E37" s="304"/>
      <c r="F37" s="214"/>
      <c r="G37" s="214"/>
      <c r="H37" s="304"/>
      <c r="I37" s="215"/>
      <c r="J37" s="215"/>
      <c r="K37" s="304"/>
    </row>
    <row r="38" spans="1:11" ht="21.5">
      <c r="A38" s="302">
        <v>1</v>
      </c>
      <c r="B38" s="303" t="s">
        <v>1306</v>
      </c>
      <c r="C38" s="214"/>
      <c r="D38" s="214"/>
      <c r="E38" s="304"/>
      <c r="F38" s="214"/>
      <c r="G38" s="214"/>
      <c r="H38" s="304"/>
      <c r="I38" s="215"/>
      <c r="J38" s="215"/>
      <c r="K38" s="304"/>
    </row>
    <row r="39" spans="1:11" ht="21.5">
      <c r="A39" s="302">
        <v>2</v>
      </c>
      <c r="B39" s="303" t="s">
        <v>1307</v>
      </c>
      <c r="C39" s="214"/>
      <c r="D39" s="214"/>
      <c r="E39" s="304"/>
      <c r="F39" s="214"/>
      <c r="G39" s="214"/>
      <c r="H39" s="304"/>
      <c r="I39" s="215"/>
      <c r="J39" s="215"/>
      <c r="K39" s="304"/>
    </row>
    <row r="40" spans="1:11" ht="21.5">
      <c r="A40" s="302">
        <v>3</v>
      </c>
      <c r="B40" s="303" t="s">
        <v>1308</v>
      </c>
      <c r="C40" s="214"/>
      <c r="D40" s="214"/>
      <c r="E40" s="304"/>
      <c r="F40" s="214"/>
      <c r="G40" s="214"/>
      <c r="H40" s="304"/>
      <c r="I40" s="215"/>
      <c r="J40" s="215"/>
      <c r="K40" s="304"/>
    </row>
    <row r="41" spans="1:11" ht="21.5">
      <c r="A41" s="302" t="s">
        <v>346</v>
      </c>
      <c r="B41" s="32" t="s">
        <v>1259</v>
      </c>
      <c r="C41" s="32"/>
      <c r="D41" s="32"/>
      <c r="E41" s="32"/>
      <c r="F41" s="32"/>
      <c r="G41" s="32"/>
      <c r="H41" s="32"/>
      <c r="I41" s="32"/>
      <c r="J41" s="32"/>
      <c r="K41" s="32"/>
    </row>
    <row r="42" spans="1:11" ht="21.5">
      <c r="A42" s="302">
        <v>1</v>
      </c>
      <c r="B42" s="303" t="s">
        <v>1309</v>
      </c>
      <c r="C42" s="215">
        <v>245</v>
      </c>
      <c r="D42" s="215">
        <v>2410</v>
      </c>
      <c r="E42" s="304">
        <f>D42/C42</f>
        <v>9.8367346938775508</v>
      </c>
      <c r="F42" s="214">
        <v>250</v>
      </c>
      <c r="G42" s="214">
        <v>2500</v>
      </c>
      <c r="H42" s="304">
        <f>G42/F42</f>
        <v>10</v>
      </c>
      <c r="I42" s="215">
        <f>((F42-C42)/F42)*100</f>
        <v>2</v>
      </c>
      <c r="J42" s="215">
        <f>(G42-D42)/G42*100</f>
        <v>3.5999999999999996</v>
      </c>
      <c r="K42" s="304">
        <f>(H42-E42)/H42*100</f>
        <v>1.6326530612244916</v>
      </c>
    </row>
    <row r="43" spans="1:11" ht="21.5">
      <c r="A43" s="302">
        <v>2</v>
      </c>
      <c r="B43" s="303" t="s">
        <v>1310</v>
      </c>
      <c r="C43" s="215">
        <v>5</v>
      </c>
      <c r="D43" s="215">
        <v>42</v>
      </c>
      <c r="E43" s="304">
        <f t="shared" si="0"/>
        <v>8.4</v>
      </c>
      <c r="F43" s="214">
        <v>15</v>
      </c>
      <c r="G43" s="214">
        <v>136</v>
      </c>
      <c r="H43" s="304">
        <f t="shared" ref="H43:H45" si="13">G43/F43</f>
        <v>9.0666666666666664</v>
      </c>
      <c r="I43" s="215">
        <f t="shared" si="2"/>
        <v>66.666666666666657</v>
      </c>
      <c r="J43" s="215">
        <f t="shared" si="3"/>
        <v>69.117647058823522</v>
      </c>
      <c r="K43" s="304">
        <f t="shared" si="3"/>
        <v>7.3529411764705817</v>
      </c>
    </row>
    <row r="44" spans="1:11" ht="21.5">
      <c r="A44" s="302"/>
      <c r="B44" s="307" t="s">
        <v>1311</v>
      </c>
      <c r="C44" s="214">
        <f>SUM(C42:C43)</f>
        <v>250</v>
      </c>
      <c r="D44" s="214">
        <f>SUM(D42:D43)</f>
        <v>2452</v>
      </c>
      <c r="E44" s="304">
        <f t="shared" si="0"/>
        <v>9.8079999999999998</v>
      </c>
      <c r="F44" s="214">
        <f>SUM(F42:F43)</f>
        <v>265</v>
      </c>
      <c r="G44" s="214">
        <f>SUM(G42:G43)</f>
        <v>2636</v>
      </c>
      <c r="H44" s="304">
        <f t="shared" si="13"/>
        <v>9.9471698113207552</v>
      </c>
      <c r="I44" s="215">
        <f t="shared" si="2"/>
        <v>5.6603773584905666</v>
      </c>
      <c r="J44" s="215">
        <f t="shared" si="3"/>
        <v>6.9802731411229137</v>
      </c>
      <c r="K44" s="304">
        <f t="shared" si="3"/>
        <v>1.3990895295902945</v>
      </c>
    </row>
    <row r="45" spans="1:11" ht="21.5">
      <c r="A45" s="302"/>
      <c r="B45" s="303" t="s">
        <v>1312</v>
      </c>
      <c r="C45" s="215">
        <v>5</v>
      </c>
      <c r="D45" s="215">
        <v>25</v>
      </c>
      <c r="E45" s="304">
        <f t="shared" si="0"/>
        <v>5</v>
      </c>
      <c r="F45" s="214">
        <v>6</v>
      </c>
      <c r="G45" s="214">
        <v>36</v>
      </c>
      <c r="H45" s="304">
        <f t="shared" si="13"/>
        <v>6</v>
      </c>
      <c r="I45" s="215">
        <f t="shared" si="2"/>
        <v>16.666666666666664</v>
      </c>
      <c r="J45" s="215">
        <f t="shared" si="3"/>
        <v>30.555555555555557</v>
      </c>
      <c r="K45" s="304">
        <f t="shared" si="3"/>
        <v>16.666666666666664</v>
      </c>
    </row>
    <row r="46" spans="1:11" ht="21.5">
      <c r="A46" s="302" t="s">
        <v>494</v>
      </c>
      <c r="B46" s="303" t="s">
        <v>1313</v>
      </c>
      <c r="C46" s="214"/>
      <c r="D46" s="214"/>
      <c r="E46" s="304"/>
      <c r="F46" s="214"/>
      <c r="G46" s="214"/>
      <c r="H46" s="304"/>
      <c r="I46" s="215"/>
      <c r="J46" s="215"/>
      <c r="K46" s="304"/>
    </row>
    <row r="47" spans="1:11" ht="21.5">
      <c r="A47" s="302">
        <v>1</v>
      </c>
      <c r="B47" s="303" t="s">
        <v>1314</v>
      </c>
      <c r="C47" s="215">
        <v>55</v>
      </c>
      <c r="D47" s="215">
        <v>500</v>
      </c>
      <c r="E47" s="304">
        <f t="shared" si="0"/>
        <v>9.0909090909090917</v>
      </c>
      <c r="F47" s="214">
        <v>55</v>
      </c>
      <c r="G47" s="214">
        <v>510</v>
      </c>
      <c r="H47" s="304">
        <f t="shared" ref="H47:H54" si="14">G47/F47</f>
        <v>9.2727272727272734</v>
      </c>
      <c r="I47" s="215">
        <f t="shared" si="2"/>
        <v>0</v>
      </c>
      <c r="J47" s="215">
        <f t="shared" si="3"/>
        <v>1.9607843137254901</v>
      </c>
      <c r="K47" s="304">
        <f t="shared" si="3"/>
        <v>1.9607843137254883</v>
      </c>
    </row>
    <row r="48" spans="1:11" ht="21.5">
      <c r="A48" s="302">
        <v>2</v>
      </c>
      <c r="B48" s="303" t="s">
        <v>1315</v>
      </c>
      <c r="C48" s="215">
        <v>189</v>
      </c>
      <c r="D48" s="215">
        <v>1890</v>
      </c>
      <c r="E48" s="304">
        <f t="shared" si="0"/>
        <v>10</v>
      </c>
      <c r="F48" s="214">
        <v>200</v>
      </c>
      <c r="G48" s="214">
        <v>2000</v>
      </c>
      <c r="H48" s="304">
        <f t="shared" si="14"/>
        <v>10</v>
      </c>
      <c r="I48" s="215">
        <f t="shared" si="2"/>
        <v>5.5</v>
      </c>
      <c r="J48" s="215">
        <f t="shared" si="3"/>
        <v>5.5</v>
      </c>
      <c r="K48" s="304">
        <f t="shared" si="3"/>
        <v>0</v>
      </c>
    </row>
    <row r="49" spans="1:11" ht="21.5">
      <c r="A49" s="302">
        <v>3</v>
      </c>
      <c r="B49" s="303" t="s">
        <v>1316</v>
      </c>
      <c r="C49" s="215">
        <v>11</v>
      </c>
      <c r="D49" s="215">
        <v>88</v>
      </c>
      <c r="E49" s="304">
        <f t="shared" si="0"/>
        <v>8</v>
      </c>
      <c r="F49" s="214">
        <v>12</v>
      </c>
      <c r="G49" s="214">
        <v>96</v>
      </c>
      <c r="H49" s="304">
        <f t="shared" si="14"/>
        <v>8</v>
      </c>
      <c r="I49" s="215">
        <f t="shared" si="2"/>
        <v>8.3333333333333321</v>
      </c>
      <c r="J49" s="215">
        <f t="shared" si="3"/>
        <v>8.3333333333333321</v>
      </c>
      <c r="K49" s="304">
        <f t="shared" si="3"/>
        <v>0</v>
      </c>
    </row>
    <row r="50" spans="1:11" ht="21.5">
      <c r="A50" s="309"/>
      <c r="B50" s="307" t="s">
        <v>1317</v>
      </c>
      <c r="C50" s="214">
        <f>SUM(C47:C49)</f>
        <v>255</v>
      </c>
      <c r="D50" s="214">
        <f>SUM(D47:D49)</f>
        <v>2478</v>
      </c>
      <c r="E50" s="304">
        <f t="shared" si="0"/>
        <v>9.7176470588235286</v>
      </c>
      <c r="F50" s="214">
        <f>SUM(F47:F49)</f>
        <v>267</v>
      </c>
      <c r="G50" s="214">
        <f>SUM(G47:G49)</f>
        <v>2606</v>
      </c>
      <c r="H50" s="304">
        <f t="shared" si="14"/>
        <v>9.7602996254681642</v>
      </c>
      <c r="I50" s="215">
        <f t="shared" si="2"/>
        <v>4.4943820224719104</v>
      </c>
      <c r="J50" s="215">
        <f t="shared" si="3"/>
        <v>4.9117421335379889</v>
      </c>
      <c r="K50" s="304">
        <f t="shared" si="3"/>
        <v>0.43700058688095544</v>
      </c>
    </row>
    <row r="51" spans="1:11" ht="21.5">
      <c r="A51" s="309" t="s">
        <v>497</v>
      </c>
      <c r="B51" s="307" t="s">
        <v>1318</v>
      </c>
      <c r="C51" s="215">
        <v>1</v>
      </c>
      <c r="D51" s="215">
        <v>1</v>
      </c>
      <c r="E51" s="304">
        <f t="shared" si="0"/>
        <v>1</v>
      </c>
      <c r="F51" s="214">
        <v>1</v>
      </c>
      <c r="G51" s="214">
        <v>1</v>
      </c>
      <c r="H51" s="304">
        <f t="shared" si="14"/>
        <v>1</v>
      </c>
      <c r="I51" s="215">
        <f t="shared" si="2"/>
        <v>0</v>
      </c>
      <c r="J51" s="215">
        <f t="shared" si="3"/>
        <v>0</v>
      </c>
      <c r="K51" s="304">
        <f t="shared" si="3"/>
        <v>0</v>
      </c>
    </row>
    <row r="52" spans="1:11" ht="21.5">
      <c r="A52" s="309" t="s">
        <v>502</v>
      </c>
      <c r="B52" s="307" t="s">
        <v>1319</v>
      </c>
      <c r="C52" s="214"/>
      <c r="D52" s="214"/>
      <c r="E52" s="304"/>
      <c r="F52" s="214"/>
      <c r="G52" s="214"/>
      <c r="H52" s="304"/>
      <c r="I52" s="215"/>
      <c r="J52" s="215"/>
      <c r="K52" s="304"/>
    </row>
    <row r="53" spans="1:11" ht="21.5">
      <c r="A53" s="302">
        <v>1</v>
      </c>
      <c r="B53" s="303" t="s">
        <v>1320</v>
      </c>
      <c r="C53" s="215">
        <v>412</v>
      </c>
      <c r="D53" s="214"/>
      <c r="E53" s="304">
        <f t="shared" si="0"/>
        <v>0</v>
      </c>
      <c r="F53" s="214">
        <v>425</v>
      </c>
      <c r="G53" s="214"/>
      <c r="H53" s="304">
        <f t="shared" si="14"/>
        <v>0</v>
      </c>
      <c r="I53" s="215">
        <f t="shared" si="2"/>
        <v>3.0588235294117649</v>
      </c>
      <c r="J53" s="215"/>
      <c r="K53" s="304"/>
    </row>
    <row r="54" spans="1:11" ht="21.5">
      <c r="A54" s="310"/>
      <c r="B54" s="303" t="s">
        <v>1321</v>
      </c>
      <c r="C54" s="215">
        <v>293</v>
      </c>
      <c r="D54" s="215">
        <v>2350</v>
      </c>
      <c r="E54" s="304">
        <f t="shared" si="0"/>
        <v>8.0204778156996586</v>
      </c>
      <c r="F54" s="214">
        <v>300</v>
      </c>
      <c r="G54" s="214">
        <v>2400</v>
      </c>
      <c r="H54" s="304">
        <f t="shared" si="14"/>
        <v>8</v>
      </c>
      <c r="I54" s="215">
        <f t="shared" si="2"/>
        <v>2.3333333333333335</v>
      </c>
      <c r="J54" s="215">
        <f t="shared" si="3"/>
        <v>2.083333333333333</v>
      </c>
      <c r="K54" s="304">
        <f t="shared" si="3"/>
        <v>-0.25597269624573205</v>
      </c>
    </row>
    <row r="55" spans="1:11" ht="21.5">
      <c r="A55" s="310"/>
      <c r="B55" s="303" t="s">
        <v>1322</v>
      </c>
      <c r="C55" s="215">
        <v>2350</v>
      </c>
      <c r="D55" s="214"/>
      <c r="E55" s="304">
        <f t="shared" si="0"/>
        <v>0</v>
      </c>
      <c r="F55" s="214">
        <v>2400</v>
      </c>
      <c r="G55" s="214"/>
      <c r="H55" s="304"/>
      <c r="I55" s="215">
        <f t="shared" si="2"/>
        <v>2.083333333333333</v>
      </c>
      <c r="J55" s="215"/>
      <c r="K55" s="304"/>
    </row>
    <row r="56" spans="1:11" ht="21.5">
      <c r="A56" s="302">
        <v>2</v>
      </c>
      <c r="B56" s="303" t="s">
        <v>1323</v>
      </c>
      <c r="C56" s="215">
        <v>65</v>
      </c>
      <c r="D56" s="214"/>
      <c r="E56" s="304">
        <f t="shared" si="0"/>
        <v>0</v>
      </c>
      <c r="F56" s="214">
        <v>80</v>
      </c>
      <c r="G56" s="214"/>
      <c r="H56" s="304">
        <f t="shared" ref="H56:H69" si="15">G56/F56</f>
        <v>0</v>
      </c>
      <c r="I56" s="215">
        <f t="shared" si="2"/>
        <v>18.75</v>
      </c>
      <c r="J56" s="215"/>
      <c r="K56" s="304"/>
    </row>
    <row r="57" spans="1:11" ht="21.5">
      <c r="A57" s="310"/>
      <c r="B57" s="303" t="s">
        <v>1321</v>
      </c>
      <c r="C57" s="215">
        <v>10</v>
      </c>
      <c r="D57" s="215">
        <v>60</v>
      </c>
      <c r="E57" s="304">
        <f t="shared" si="0"/>
        <v>6</v>
      </c>
      <c r="F57" s="214">
        <v>11</v>
      </c>
      <c r="G57" s="214">
        <v>66</v>
      </c>
      <c r="H57" s="304">
        <f t="shared" si="15"/>
        <v>6</v>
      </c>
      <c r="I57" s="215">
        <f t="shared" si="2"/>
        <v>9.0909090909090917</v>
      </c>
      <c r="J57" s="215">
        <f t="shared" si="3"/>
        <v>9.0909090909090917</v>
      </c>
      <c r="K57" s="304">
        <f t="shared" si="3"/>
        <v>0</v>
      </c>
    </row>
    <row r="58" spans="1:11" ht="21.5">
      <c r="A58" s="302">
        <v>3</v>
      </c>
      <c r="B58" s="303" t="s">
        <v>1324</v>
      </c>
      <c r="C58" s="215">
        <v>1</v>
      </c>
      <c r="D58" s="214"/>
      <c r="E58" s="304">
        <f t="shared" si="0"/>
        <v>0</v>
      </c>
      <c r="F58" s="214">
        <v>1</v>
      </c>
      <c r="G58" s="214"/>
      <c r="H58" s="304">
        <f t="shared" si="15"/>
        <v>0</v>
      </c>
      <c r="I58" s="215">
        <f t="shared" si="2"/>
        <v>0</v>
      </c>
      <c r="J58" s="215"/>
      <c r="K58" s="304"/>
    </row>
    <row r="59" spans="1:11" ht="21.5">
      <c r="A59" s="310"/>
      <c r="B59" s="303" t="s">
        <v>1321</v>
      </c>
      <c r="C59" s="215">
        <v>1</v>
      </c>
      <c r="D59" s="215">
        <v>6</v>
      </c>
      <c r="E59" s="304">
        <f t="shared" si="0"/>
        <v>6</v>
      </c>
      <c r="F59" s="214">
        <v>1</v>
      </c>
      <c r="G59" s="214">
        <v>6</v>
      </c>
      <c r="H59" s="304">
        <f t="shared" si="15"/>
        <v>6</v>
      </c>
      <c r="I59" s="215">
        <f t="shared" si="2"/>
        <v>0</v>
      </c>
      <c r="J59" s="215">
        <f t="shared" si="3"/>
        <v>0</v>
      </c>
      <c r="K59" s="304">
        <f t="shared" si="3"/>
        <v>0</v>
      </c>
    </row>
    <row r="60" spans="1:11" ht="21.5">
      <c r="A60" s="302">
        <v>4</v>
      </c>
      <c r="B60" s="303" t="s">
        <v>1325</v>
      </c>
      <c r="C60" s="215">
        <v>1</v>
      </c>
      <c r="D60" s="215"/>
      <c r="E60" s="304">
        <f t="shared" si="0"/>
        <v>0</v>
      </c>
      <c r="F60" s="214">
        <v>1</v>
      </c>
      <c r="G60" s="214"/>
      <c r="H60" s="304">
        <f t="shared" si="15"/>
        <v>0</v>
      </c>
      <c r="I60" s="215">
        <f t="shared" si="2"/>
        <v>0</v>
      </c>
      <c r="J60" s="215"/>
      <c r="K60" s="304"/>
    </row>
    <row r="61" spans="1:11" ht="21.5">
      <c r="A61" s="310"/>
      <c r="B61" s="303" t="s">
        <v>1321</v>
      </c>
      <c r="C61" s="215">
        <v>1</v>
      </c>
      <c r="D61" s="215">
        <v>5</v>
      </c>
      <c r="E61" s="304">
        <f t="shared" si="0"/>
        <v>5</v>
      </c>
      <c r="F61" s="214">
        <v>1</v>
      </c>
      <c r="G61" s="214">
        <v>5</v>
      </c>
      <c r="H61" s="304">
        <f t="shared" si="15"/>
        <v>5</v>
      </c>
      <c r="I61" s="215">
        <f t="shared" si="2"/>
        <v>0</v>
      </c>
      <c r="J61" s="215"/>
      <c r="K61" s="304"/>
    </row>
    <row r="62" spans="1:11" ht="21.5">
      <c r="A62" s="302">
        <v>5</v>
      </c>
      <c r="B62" s="303" t="s">
        <v>1326</v>
      </c>
      <c r="C62" s="215">
        <v>1</v>
      </c>
      <c r="D62" s="214"/>
      <c r="E62" s="304">
        <f t="shared" si="0"/>
        <v>0</v>
      </c>
      <c r="F62" s="214">
        <v>1</v>
      </c>
      <c r="G62" s="214"/>
      <c r="H62" s="304">
        <f t="shared" si="15"/>
        <v>0</v>
      </c>
      <c r="I62" s="215">
        <f t="shared" si="2"/>
        <v>0</v>
      </c>
      <c r="J62" s="215"/>
      <c r="K62" s="304"/>
    </row>
    <row r="63" spans="1:11" ht="21.5">
      <c r="A63" s="310"/>
      <c r="B63" s="303" t="s">
        <v>1321</v>
      </c>
      <c r="C63" s="215">
        <v>1</v>
      </c>
      <c r="D63" s="215">
        <v>4</v>
      </c>
      <c r="E63" s="304">
        <f t="shared" si="0"/>
        <v>4</v>
      </c>
      <c r="F63" s="214">
        <v>1</v>
      </c>
      <c r="G63" s="214">
        <v>4</v>
      </c>
      <c r="H63" s="304">
        <f t="shared" si="15"/>
        <v>4</v>
      </c>
      <c r="I63" s="215">
        <f t="shared" si="2"/>
        <v>0</v>
      </c>
      <c r="J63" s="215">
        <f t="shared" ref="J63:K86" si="16">(G63-D63)/G63*100</f>
        <v>0</v>
      </c>
      <c r="K63" s="304">
        <f t="shared" si="16"/>
        <v>0</v>
      </c>
    </row>
    <row r="64" spans="1:11" ht="21.5">
      <c r="A64" s="302">
        <v>6</v>
      </c>
      <c r="B64" s="303" t="s">
        <v>1327</v>
      </c>
      <c r="C64" s="215">
        <v>15</v>
      </c>
      <c r="D64" s="214"/>
      <c r="E64" s="304">
        <f t="shared" si="0"/>
        <v>0</v>
      </c>
      <c r="F64" s="214">
        <v>20</v>
      </c>
      <c r="G64" s="214"/>
      <c r="H64" s="304">
        <f t="shared" si="15"/>
        <v>0</v>
      </c>
      <c r="I64" s="215">
        <f t="shared" si="2"/>
        <v>25</v>
      </c>
      <c r="J64" s="215"/>
      <c r="K64" s="304"/>
    </row>
    <row r="65" spans="1:11" ht="21.5">
      <c r="A65" s="310"/>
      <c r="B65" s="303" t="s">
        <v>1321</v>
      </c>
      <c r="C65" s="215">
        <v>1</v>
      </c>
      <c r="D65" s="215">
        <v>4</v>
      </c>
      <c r="E65" s="304">
        <f t="shared" si="0"/>
        <v>4</v>
      </c>
      <c r="F65" s="214">
        <v>2</v>
      </c>
      <c r="G65" s="214">
        <v>9</v>
      </c>
      <c r="H65" s="304">
        <f t="shared" si="15"/>
        <v>4.5</v>
      </c>
      <c r="I65" s="215">
        <f t="shared" si="2"/>
        <v>50</v>
      </c>
      <c r="J65" s="215">
        <f t="shared" si="16"/>
        <v>55.555555555555557</v>
      </c>
      <c r="K65" s="304">
        <f t="shared" si="16"/>
        <v>11.111111111111111</v>
      </c>
    </row>
    <row r="66" spans="1:11" ht="21.5">
      <c r="A66" s="302">
        <v>7</v>
      </c>
      <c r="B66" s="303" t="s">
        <v>1328</v>
      </c>
      <c r="C66" s="215">
        <v>10</v>
      </c>
      <c r="D66" s="214"/>
      <c r="E66" s="304">
        <f t="shared" si="0"/>
        <v>0</v>
      </c>
      <c r="F66" s="214">
        <v>11</v>
      </c>
      <c r="G66" s="214"/>
      <c r="H66" s="304">
        <f t="shared" si="15"/>
        <v>0</v>
      </c>
      <c r="I66" s="215">
        <f t="shared" si="2"/>
        <v>9.0909090909090917</v>
      </c>
      <c r="J66" s="215"/>
      <c r="K66" s="304"/>
    </row>
    <row r="67" spans="1:11" ht="21.5">
      <c r="A67" s="310"/>
      <c r="B67" s="303" t="s">
        <v>1321</v>
      </c>
      <c r="C67" s="215">
        <v>3</v>
      </c>
      <c r="D67" s="215">
        <v>15</v>
      </c>
      <c r="E67" s="304">
        <f t="shared" ref="E67:E87" si="17">D67/C67</f>
        <v>5</v>
      </c>
      <c r="F67" s="214">
        <v>3</v>
      </c>
      <c r="G67" s="214">
        <v>15</v>
      </c>
      <c r="H67" s="304">
        <f t="shared" si="15"/>
        <v>5</v>
      </c>
      <c r="I67" s="215">
        <f t="shared" ref="I67:I87" si="18">((F67-C67)/F67)*100</f>
        <v>0</v>
      </c>
      <c r="J67" s="215">
        <f t="shared" si="16"/>
        <v>0</v>
      </c>
      <c r="K67" s="304">
        <f t="shared" si="16"/>
        <v>0</v>
      </c>
    </row>
    <row r="68" spans="1:11" ht="21.5">
      <c r="A68" s="302">
        <v>8</v>
      </c>
      <c r="B68" s="303" t="s">
        <v>1329</v>
      </c>
      <c r="C68" s="214">
        <f>C66+C64+C62+C60+C58+C56+C53</f>
        <v>505</v>
      </c>
      <c r="D68" s="214"/>
      <c r="E68" s="304">
        <f t="shared" si="17"/>
        <v>0</v>
      </c>
      <c r="F68" s="214">
        <f>F66+F64+F62+F60+F58+F56+F53</f>
        <v>539</v>
      </c>
      <c r="G68" s="214"/>
      <c r="H68" s="304">
        <f t="shared" si="15"/>
        <v>0</v>
      </c>
      <c r="I68" s="215">
        <f t="shared" si="18"/>
        <v>6.3079777365491658</v>
      </c>
      <c r="J68" s="215"/>
      <c r="K68" s="304"/>
    </row>
    <row r="69" spans="1:11" ht="21.5">
      <c r="A69" s="310"/>
      <c r="B69" s="303" t="s">
        <v>1330</v>
      </c>
      <c r="C69" s="214">
        <f>C67+C65+C63+C61+C59+C57+C54</f>
        <v>310</v>
      </c>
      <c r="D69" s="214"/>
      <c r="E69" s="304">
        <f t="shared" si="17"/>
        <v>0</v>
      </c>
      <c r="F69" s="214">
        <f>F67+F65+F63+F61+F59+F57+F54</f>
        <v>319</v>
      </c>
      <c r="G69" s="214"/>
      <c r="H69" s="304">
        <f t="shared" si="15"/>
        <v>0</v>
      </c>
      <c r="I69" s="215">
        <f t="shared" si="18"/>
        <v>2.8213166144200628</v>
      </c>
      <c r="J69" s="215"/>
      <c r="K69" s="304"/>
    </row>
    <row r="70" spans="1:11" ht="21.5">
      <c r="A70" s="310" t="s">
        <v>506</v>
      </c>
      <c r="B70" s="307" t="s">
        <v>1331</v>
      </c>
      <c r="C70" s="214"/>
      <c r="D70" s="214"/>
      <c r="E70" s="304"/>
      <c r="F70" s="214"/>
      <c r="G70" s="214"/>
      <c r="H70" s="304"/>
      <c r="I70" s="215"/>
      <c r="J70" s="215"/>
      <c r="K70" s="304"/>
    </row>
    <row r="71" spans="1:11" ht="21.5">
      <c r="A71" s="302">
        <v>1</v>
      </c>
      <c r="B71" s="303" t="s">
        <v>1332</v>
      </c>
      <c r="C71" s="215">
        <v>23</v>
      </c>
      <c r="D71" s="214"/>
      <c r="E71" s="304">
        <f>D71/C71</f>
        <v>0</v>
      </c>
      <c r="F71" s="214">
        <v>20</v>
      </c>
      <c r="G71" s="214"/>
      <c r="H71" s="304">
        <f t="shared" ref="H71:H77" si="19">G71/F71</f>
        <v>0</v>
      </c>
      <c r="I71" s="215">
        <f t="shared" si="18"/>
        <v>-15</v>
      </c>
      <c r="J71" s="215"/>
      <c r="K71" s="304"/>
    </row>
    <row r="72" spans="1:11" ht="21.5">
      <c r="A72" s="310"/>
      <c r="B72" s="303" t="s">
        <v>1321</v>
      </c>
      <c r="C72" s="215">
        <v>3</v>
      </c>
      <c r="D72" s="215">
        <v>8</v>
      </c>
      <c r="E72" s="304">
        <f t="shared" si="17"/>
        <v>2.6666666666666665</v>
      </c>
      <c r="F72" s="214">
        <v>3</v>
      </c>
      <c r="G72" s="214">
        <v>8</v>
      </c>
      <c r="H72" s="304">
        <f t="shared" si="19"/>
        <v>2.6666666666666665</v>
      </c>
      <c r="I72" s="215">
        <f t="shared" si="18"/>
        <v>0</v>
      </c>
      <c r="J72" s="215"/>
      <c r="K72" s="304"/>
    </row>
    <row r="73" spans="1:11" ht="21.5">
      <c r="A73" s="302">
        <v>2</v>
      </c>
      <c r="B73" s="303" t="s">
        <v>1333</v>
      </c>
      <c r="C73" s="215">
        <v>10</v>
      </c>
      <c r="D73" s="214"/>
      <c r="E73" s="304">
        <f t="shared" si="17"/>
        <v>0</v>
      </c>
      <c r="F73" s="214">
        <v>20</v>
      </c>
      <c r="G73" s="214"/>
      <c r="H73" s="304">
        <f t="shared" si="19"/>
        <v>0</v>
      </c>
      <c r="I73" s="215">
        <f t="shared" si="18"/>
        <v>50</v>
      </c>
      <c r="J73" s="215"/>
      <c r="K73" s="304"/>
    </row>
    <row r="74" spans="1:11" ht="21.5">
      <c r="A74" s="310"/>
      <c r="B74" s="303" t="s">
        <v>1321</v>
      </c>
      <c r="C74" s="215">
        <v>2</v>
      </c>
      <c r="D74" s="215">
        <v>10</v>
      </c>
      <c r="E74" s="304">
        <f t="shared" si="17"/>
        <v>5</v>
      </c>
      <c r="F74" s="214">
        <v>3</v>
      </c>
      <c r="G74" s="214">
        <v>15</v>
      </c>
      <c r="H74" s="304">
        <f t="shared" si="19"/>
        <v>5</v>
      </c>
      <c r="I74" s="215">
        <f t="shared" si="18"/>
        <v>33.333333333333329</v>
      </c>
      <c r="J74" s="215">
        <f t="shared" si="16"/>
        <v>33.333333333333329</v>
      </c>
      <c r="K74" s="304">
        <f t="shared" si="16"/>
        <v>0</v>
      </c>
    </row>
    <row r="75" spans="1:11" ht="21.5">
      <c r="A75" s="302">
        <v>3</v>
      </c>
      <c r="B75" s="303" t="s">
        <v>1334</v>
      </c>
      <c r="C75" s="215">
        <v>25</v>
      </c>
      <c r="D75" s="214"/>
      <c r="E75" s="304">
        <f t="shared" si="17"/>
        <v>0</v>
      </c>
      <c r="F75" s="214">
        <v>25</v>
      </c>
      <c r="G75" s="214"/>
      <c r="H75" s="304">
        <f t="shared" si="19"/>
        <v>0</v>
      </c>
      <c r="I75" s="215">
        <f t="shared" si="18"/>
        <v>0</v>
      </c>
      <c r="J75" s="215"/>
      <c r="K75" s="304"/>
    </row>
    <row r="76" spans="1:11" ht="21.5">
      <c r="A76" s="310"/>
      <c r="B76" s="303" t="s">
        <v>1321</v>
      </c>
      <c r="C76" s="215">
        <v>8</v>
      </c>
      <c r="D76" s="215">
        <v>40</v>
      </c>
      <c r="E76" s="304">
        <f t="shared" si="17"/>
        <v>5</v>
      </c>
      <c r="F76" s="214">
        <v>9</v>
      </c>
      <c r="G76" s="214">
        <v>46</v>
      </c>
      <c r="H76" s="304">
        <f t="shared" si="19"/>
        <v>5.1111111111111107</v>
      </c>
      <c r="I76" s="215">
        <f t="shared" si="18"/>
        <v>11.111111111111111</v>
      </c>
      <c r="J76" s="215">
        <f t="shared" si="16"/>
        <v>13.043478260869565</v>
      </c>
      <c r="K76" s="304">
        <f t="shared" si="16"/>
        <v>2.1739130434782532</v>
      </c>
    </row>
    <row r="77" spans="1:11" ht="21.5">
      <c r="A77" s="302">
        <v>4</v>
      </c>
      <c r="B77" s="303" t="s">
        <v>1335</v>
      </c>
      <c r="C77" s="215">
        <v>2</v>
      </c>
      <c r="D77" s="215">
        <v>2</v>
      </c>
      <c r="E77" s="304">
        <f t="shared" si="17"/>
        <v>1</v>
      </c>
      <c r="F77" s="215">
        <v>2</v>
      </c>
      <c r="G77" s="215">
        <v>2</v>
      </c>
      <c r="H77" s="304">
        <f t="shared" si="19"/>
        <v>1</v>
      </c>
      <c r="I77" s="215">
        <f t="shared" si="18"/>
        <v>0</v>
      </c>
      <c r="J77" s="215">
        <v>0</v>
      </c>
      <c r="K77" s="304">
        <v>0</v>
      </c>
    </row>
    <row r="78" spans="1:11" ht="21.5">
      <c r="A78" s="310" t="s">
        <v>511</v>
      </c>
      <c r="B78" s="303" t="s">
        <v>1336</v>
      </c>
      <c r="C78" s="214"/>
      <c r="D78" s="214"/>
      <c r="E78" s="304"/>
      <c r="F78" s="214"/>
      <c r="G78" s="214"/>
      <c r="H78" s="304"/>
      <c r="I78" s="215"/>
      <c r="J78" s="215"/>
      <c r="K78" s="304"/>
    </row>
    <row r="79" spans="1:11" ht="21.5">
      <c r="A79" s="302">
        <v>1</v>
      </c>
      <c r="B79" s="303" t="s">
        <v>1337</v>
      </c>
      <c r="C79" s="215">
        <v>2</v>
      </c>
      <c r="D79" s="215">
        <v>16</v>
      </c>
      <c r="E79" s="304">
        <f t="shared" si="17"/>
        <v>8</v>
      </c>
      <c r="F79" s="214">
        <v>3</v>
      </c>
      <c r="G79" s="214">
        <v>27</v>
      </c>
      <c r="H79" s="304">
        <f t="shared" ref="H79:H87" si="20">G79/F79</f>
        <v>9</v>
      </c>
      <c r="I79" s="215">
        <f t="shared" si="18"/>
        <v>33.333333333333329</v>
      </c>
      <c r="J79" s="215">
        <f t="shared" si="16"/>
        <v>40.74074074074074</v>
      </c>
      <c r="K79" s="304">
        <f t="shared" si="16"/>
        <v>11.111111111111111</v>
      </c>
    </row>
    <row r="80" spans="1:11" ht="21.5">
      <c r="A80" s="302">
        <v>2</v>
      </c>
      <c r="B80" s="303" t="s">
        <v>1338</v>
      </c>
      <c r="C80" s="215">
        <v>35</v>
      </c>
      <c r="D80" s="215">
        <v>340</v>
      </c>
      <c r="E80" s="304">
        <f t="shared" si="17"/>
        <v>9.7142857142857135</v>
      </c>
      <c r="F80" s="214">
        <v>36</v>
      </c>
      <c r="G80" s="214">
        <v>358</v>
      </c>
      <c r="H80" s="304">
        <f t="shared" si="20"/>
        <v>9.9444444444444446</v>
      </c>
      <c r="I80" s="215">
        <f t="shared" si="18"/>
        <v>2.7777777777777777</v>
      </c>
      <c r="J80" s="215">
        <f t="shared" si="16"/>
        <v>5.027932960893855</v>
      </c>
      <c r="K80" s="304">
        <f t="shared" si="16"/>
        <v>2.3144453312051172</v>
      </c>
    </row>
    <row r="81" spans="1:11" ht="21.5">
      <c r="A81" s="302">
        <v>3</v>
      </c>
      <c r="B81" s="303" t="s">
        <v>1339</v>
      </c>
      <c r="C81" s="215">
        <v>30</v>
      </c>
      <c r="D81" s="215">
        <v>240</v>
      </c>
      <c r="E81" s="304">
        <f t="shared" si="17"/>
        <v>8</v>
      </c>
      <c r="F81" s="214">
        <v>32</v>
      </c>
      <c r="G81" s="214">
        <v>300</v>
      </c>
      <c r="H81" s="304">
        <f t="shared" si="20"/>
        <v>9.375</v>
      </c>
      <c r="I81" s="215">
        <f t="shared" si="18"/>
        <v>6.25</v>
      </c>
      <c r="J81" s="215">
        <f t="shared" si="16"/>
        <v>20</v>
      </c>
      <c r="K81" s="304">
        <f t="shared" si="16"/>
        <v>14.666666666666666</v>
      </c>
    </row>
    <row r="82" spans="1:11" ht="21.5">
      <c r="A82" s="302">
        <v>4</v>
      </c>
      <c r="B82" s="303" t="s">
        <v>1340</v>
      </c>
      <c r="C82" s="215">
        <v>50</v>
      </c>
      <c r="D82" s="215">
        <v>480</v>
      </c>
      <c r="E82" s="304">
        <f t="shared" si="17"/>
        <v>9.6</v>
      </c>
      <c r="F82" s="214">
        <v>55</v>
      </c>
      <c r="G82" s="214">
        <v>550</v>
      </c>
      <c r="H82" s="304">
        <f t="shared" si="20"/>
        <v>10</v>
      </c>
      <c r="I82" s="215">
        <f t="shared" si="18"/>
        <v>9.0909090909090917</v>
      </c>
      <c r="J82" s="215">
        <f t="shared" si="16"/>
        <v>12.727272727272727</v>
      </c>
      <c r="K82" s="304">
        <f t="shared" si="16"/>
        <v>4.0000000000000036</v>
      </c>
    </row>
    <row r="83" spans="1:11" ht="21.5">
      <c r="A83" s="302">
        <v>5</v>
      </c>
      <c r="B83" s="303" t="s">
        <v>1341</v>
      </c>
      <c r="C83" s="215">
        <v>5</v>
      </c>
      <c r="D83" s="215">
        <v>30</v>
      </c>
      <c r="E83" s="304">
        <f t="shared" si="17"/>
        <v>6</v>
      </c>
      <c r="F83" s="214">
        <v>5</v>
      </c>
      <c r="G83" s="214">
        <v>30</v>
      </c>
      <c r="H83" s="304">
        <f t="shared" si="20"/>
        <v>6</v>
      </c>
      <c r="I83" s="215">
        <f t="shared" si="18"/>
        <v>0</v>
      </c>
      <c r="J83" s="215">
        <f t="shared" si="16"/>
        <v>0</v>
      </c>
      <c r="K83" s="304">
        <f t="shared" si="16"/>
        <v>0</v>
      </c>
    </row>
    <row r="84" spans="1:11" ht="21.5">
      <c r="A84" s="302" t="s">
        <v>516</v>
      </c>
      <c r="B84" s="311" t="s">
        <v>1342</v>
      </c>
      <c r="C84" s="214">
        <v>591</v>
      </c>
      <c r="D84" s="214">
        <v>2.0699999999999998</v>
      </c>
      <c r="E84" s="304">
        <f t="shared" si="17"/>
        <v>3.5025380710659894E-3</v>
      </c>
      <c r="F84" s="214">
        <v>550</v>
      </c>
      <c r="G84" s="214">
        <v>2</v>
      </c>
      <c r="H84" s="304">
        <f t="shared" si="20"/>
        <v>3.6363636363636364E-3</v>
      </c>
      <c r="I84" s="215">
        <f t="shared" si="18"/>
        <v>-7.4545454545454541</v>
      </c>
      <c r="J84" s="215">
        <f t="shared" si="16"/>
        <v>-3.499999999999992</v>
      </c>
      <c r="K84" s="304">
        <f t="shared" si="16"/>
        <v>3.6802030456852917</v>
      </c>
    </row>
    <row r="85" spans="1:11" ht="21.5">
      <c r="A85" s="302" t="s">
        <v>1343</v>
      </c>
      <c r="B85" s="312" t="s">
        <v>1344</v>
      </c>
      <c r="C85" s="214"/>
      <c r="D85" s="214"/>
      <c r="E85" s="304"/>
      <c r="F85" s="214"/>
      <c r="G85" s="214"/>
      <c r="H85" s="304"/>
      <c r="I85" s="215"/>
      <c r="J85" s="215"/>
      <c r="K85" s="304"/>
    </row>
    <row r="86" spans="1:11" ht="21.5">
      <c r="A86" s="302" t="s">
        <v>1345</v>
      </c>
      <c r="B86" s="313" t="s">
        <v>1346</v>
      </c>
      <c r="C86" s="215">
        <v>1</v>
      </c>
      <c r="D86" s="215">
        <v>8.0000000000000002E-3</v>
      </c>
      <c r="E86" s="304">
        <f t="shared" si="17"/>
        <v>8.0000000000000002E-3</v>
      </c>
      <c r="F86" s="214">
        <v>13</v>
      </c>
      <c r="G86" s="214">
        <v>1</v>
      </c>
      <c r="H86" s="304">
        <f t="shared" si="20"/>
        <v>7.6923076923076927E-2</v>
      </c>
      <c r="I86" s="215">
        <f t="shared" si="18"/>
        <v>92.307692307692307</v>
      </c>
      <c r="J86" s="215">
        <f t="shared" si="16"/>
        <v>99.2</v>
      </c>
      <c r="K86" s="304">
        <f t="shared" si="16"/>
        <v>89.6</v>
      </c>
    </row>
    <row r="87" spans="1:11" ht="21.5">
      <c r="A87" s="291" t="s">
        <v>1347</v>
      </c>
      <c r="B87" s="314" t="s">
        <v>1348</v>
      </c>
      <c r="C87" s="215">
        <v>4</v>
      </c>
      <c r="D87" s="214"/>
      <c r="E87" s="304">
        <f t="shared" si="17"/>
        <v>0</v>
      </c>
      <c r="F87" s="215">
        <v>4</v>
      </c>
      <c r="G87" s="214"/>
      <c r="H87" s="304">
        <f t="shared" si="20"/>
        <v>0</v>
      </c>
      <c r="I87" s="215">
        <f t="shared" si="18"/>
        <v>0</v>
      </c>
      <c r="J87" s="215"/>
      <c r="K87" s="304"/>
    </row>
  </sheetData>
  <mergeCells count="5">
    <mergeCell ref="A3:A4"/>
    <mergeCell ref="B3:B4"/>
    <mergeCell ref="C3:E3"/>
    <mergeCell ref="F3:H3"/>
    <mergeCell ref="I3:K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G14" sqref="G14"/>
    </sheetView>
  </sheetViews>
  <sheetFormatPr defaultRowHeight="14.5"/>
  <cols>
    <col min="1" max="1" width="6.6328125" customWidth="1"/>
    <col min="2" max="2" width="21.81640625" customWidth="1"/>
    <col min="3" max="3" width="16.1796875" customWidth="1"/>
    <col min="4" max="4" width="30.90625" customWidth="1"/>
    <col min="5" max="5" width="18.90625" customWidth="1"/>
    <col min="6" max="6" width="56.453125" bestFit="1" customWidth="1"/>
    <col min="7" max="7" width="15.08984375" customWidth="1"/>
  </cols>
  <sheetData>
    <row r="1" spans="1:8" ht="21.5">
      <c r="A1" s="508" t="s">
        <v>1350</v>
      </c>
      <c r="B1" s="508"/>
      <c r="C1" s="508"/>
      <c r="D1" s="508"/>
      <c r="E1" s="508"/>
      <c r="F1" s="508"/>
      <c r="G1" s="508"/>
      <c r="H1" s="508"/>
    </row>
    <row r="2" spans="1:8" s="316" customFormat="1" ht="41" customHeight="1">
      <c r="A2" s="237" t="s">
        <v>52</v>
      </c>
      <c r="B2" s="237" t="s">
        <v>1351</v>
      </c>
      <c r="C2" s="237" t="s">
        <v>1138</v>
      </c>
      <c r="D2" s="237" t="s">
        <v>1352</v>
      </c>
      <c r="E2" s="237" t="s">
        <v>1353</v>
      </c>
      <c r="F2" s="237" t="s">
        <v>1354</v>
      </c>
      <c r="G2" s="237" t="s">
        <v>1355</v>
      </c>
      <c r="H2" s="237" t="s">
        <v>922</v>
      </c>
    </row>
    <row r="3" spans="1:8" ht="21.5">
      <c r="A3" s="29">
        <v>1</v>
      </c>
      <c r="B3" s="30" t="s">
        <v>1356</v>
      </c>
      <c r="C3" s="30" t="s">
        <v>1357</v>
      </c>
      <c r="D3" s="30" t="s">
        <v>1358</v>
      </c>
      <c r="E3" s="315">
        <v>65920</v>
      </c>
      <c r="F3" s="30"/>
      <c r="G3" s="30"/>
      <c r="H3" s="30"/>
    </row>
    <row r="4" spans="1:8" ht="21.5">
      <c r="A4" s="29">
        <v>2</v>
      </c>
      <c r="B4" s="30" t="s">
        <v>1359</v>
      </c>
      <c r="C4" s="30" t="s">
        <v>1360</v>
      </c>
      <c r="D4" s="30" t="s">
        <v>1358</v>
      </c>
      <c r="E4" s="315">
        <v>65920</v>
      </c>
      <c r="F4" s="30"/>
      <c r="G4" s="30"/>
      <c r="H4" s="30"/>
    </row>
    <row r="5" spans="1:8" ht="21.5">
      <c r="A5" s="29">
        <v>3</v>
      </c>
      <c r="B5" s="30" t="s">
        <v>1361</v>
      </c>
      <c r="C5" s="30" t="s">
        <v>1362</v>
      </c>
      <c r="D5" s="30" t="s">
        <v>1363</v>
      </c>
      <c r="E5" s="315">
        <v>66091</v>
      </c>
      <c r="F5" s="30"/>
      <c r="G5" s="30"/>
      <c r="H5" s="30"/>
    </row>
    <row r="6" spans="1:8" ht="21.5">
      <c r="A6" s="29">
        <v>4</v>
      </c>
      <c r="B6" s="30" t="s">
        <v>1364</v>
      </c>
      <c r="C6" s="30" t="s">
        <v>1365</v>
      </c>
      <c r="D6" s="30" t="s">
        <v>1366</v>
      </c>
      <c r="E6" s="315">
        <v>66091</v>
      </c>
      <c r="F6" s="30"/>
      <c r="G6" s="30"/>
      <c r="H6" s="30"/>
    </row>
    <row r="7" spans="1:8" ht="21.5">
      <c r="A7" s="29">
        <v>5</v>
      </c>
      <c r="B7" s="30" t="s">
        <v>1367</v>
      </c>
      <c r="C7" s="30" t="s">
        <v>1368</v>
      </c>
      <c r="D7" s="30" t="s">
        <v>1369</v>
      </c>
      <c r="E7" s="315">
        <v>66103</v>
      </c>
      <c r="F7" s="30" t="s">
        <v>1370</v>
      </c>
      <c r="G7" s="30"/>
      <c r="H7" s="30"/>
    </row>
    <row r="8" spans="1:8" ht="21.5">
      <c r="A8" s="29">
        <v>6</v>
      </c>
      <c r="B8" s="30" t="s">
        <v>1371</v>
      </c>
      <c r="C8" s="30" t="s">
        <v>1362</v>
      </c>
      <c r="D8" s="30" t="s">
        <v>1369</v>
      </c>
      <c r="E8" s="30" t="s">
        <v>1372</v>
      </c>
      <c r="F8" s="30" t="s">
        <v>1370</v>
      </c>
      <c r="G8" s="30"/>
      <c r="H8" s="30"/>
    </row>
    <row r="9" spans="1:8" ht="21.5">
      <c r="A9" s="29">
        <v>7</v>
      </c>
      <c r="B9" s="30" t="s">
        <v>1373</v>
      </c>
      <c r="C9" s="30" t="s">
        <v>1368</v>
      </c>
      <c r="D9" s="30" t="s">
        <v>1374</v>
      </c>
      <c r="E9" s="30" t="s">
        <v>1372</v>
      </c>
      <c r="F9" s="30" t="s">
        <v>1370</v>
      </c>
      <c r="G9" s="30"/>
      <c r="H9" s="30"/>
    </row>
    <row r="10" spans="1:8" ht="21.5">
      <c r="A10" s="29">
        <v>8</v>
      </c>
      <c r="B10" s="30" t="s">
        <v>1375</v>
      </c>
      <c r="C10" s="30" t="s">
        <v>1376</v>
      </c>
      <c r="D10" s="30" t="s">
        <v>1377</v>
      </c>
      <c r="E10" s="315">
        <v>66131</v>
      </c>
      <c r="F10" s="30"/>
      <c r="G10" s="30"/>
      <c r="H10" s="30"/>
    </row>
    <row r="11" spans="1:8" ht="21.5">
      <c r="A11" s="29">
        <v>9</v>
      </c>
      <c r="B11" s="30" t="s">
        <v>1378</v>
      </c>
      <c r="C11" s="30" t="s">
        <v>1379</v>
      </c>
      <c r="D11" s="30" t="s">
        <v>871</v>
      </c>
      <c r="E11" s="315">
        <v>66131</v>
      </c>
      <c r="F11" s="30"/>
      <c r="G11" s="30"/>
      <c r="H11" s="30"/>
    </row>
    <row r="12" spans="1:8" ht="21.5">
      <c r="A12" s="29">
        <v>10</v>
      </c>
      <c r="B12" s="288" t="s">
        <v>1380</v>
      </c>
      <c r="C12" s="288" t="s">
        <v>1360</v>
      </c>
      <c r="D12" s="288" t="s">
        <v>1377</v>
      </c>
      <c r="E12" s="315">
        <v>66147</v>
      </c>
      <c r="F12" s="30"/>
      <c r="G12" s="30"/>
      <c r="H12" s="30"/>
    </row>
  </sheetData>
  <mergeCells count="1">
    <mergeCell ref="A1:H1"/>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sqref="A1:A24"/>
    </sheetView>
  </sheetViews>
  <sheetFormatPr defaultRowHeight="14.5"/>
  <sheetData>
    <row r="1" spans="1:1" ht="23">
      <c r="A1" s="341" t="s">
        <v>1498</v>
      </c>
    </row>
    <row r="2" spans="1:1" ht="21.5">
      <c r="A2" s="342" t="s">
        <v>1499</v>
      </c>
    </row>
    <row r="3" spans="1:1" ht="21.5">
      <c r="A3" s="343" t="s">
        <v>1500</v>
      </c>
    </row>
    <row r="4" spans="1:1" ht="21.5">
      <c r="A4" s="343" t="s">
        <v>1501</v>
      </c>
    </row>
    <row r="5" spans="1:1" ht="21.5">
      <c r="A5" s="342" t="s">
        <v>1502</v>
      </c>
    </row>
    <row r="6" spans="1:1" ht="21.5">
      <c r="A6" s="343" t="s">
        <v>1503</v>
      </c>
    </row>
    <row r="7" spans="1:1" ht="21.5">
      <c r="A7" s="343" t="s">
        <v>1504</v>
      </c>
    </row>
    <row r="8" spans="1:1" ht="21.5">
      <c r="A8" s="343" t="s">
        <v>1505</v>
      </c>
    </row>
    <row r="9" spans="1:1" ht="21.5">
      <c r="A9" s="342" t="s">
        <v>1506</v>
      </c>
    </row>
    <row r="10" spans="1:1" ht="21.5">
      <c r="A10" s="343" t="s">
        <v>1507</v>
      </c>
    </row>
    <row r="11" spans="1:1" ht="21.5">
      <c r="A11" s="343" t="s">
        <v>1508</v>
      </c>
    </row>
    <row r="12" spans="1:1" ht="21.5">
      <c r="A12" s="343" t="s">
        <v>1509</v>
      </c>
    </row>
    <row r="13" spans="1:1" ht="21.5">
      <c r="A13" s="343" t="s">
        <v>1510</v>
      </c>
    </row>
    <row r="14" spans="1:1" ht="21.5">
      <c r="A14" s="343" t="s">
        <v>1511</v>
      </c>
    </row>
    <row r="15" spans="1:1" ht="21.5">
      <c r="A15" s="342" t="s">
        <v>1512</v>
      </c>
    </row>
    <row r="16" spans="1:1" ht="21.5">
      <c r="A16" s="343" t="s">
        <v>1513</v>
      </c>
    </row>
    <row r="17" spans="1:1" ht="21.5">
      <c r="A17" s="343" t="s">
        <v>1514</v>
      </c>
    </row>
    <row r="18" spans="1:1" ht="21.5">
      <c r="A18" s="343" t="s">
        <v>1515</v>
      </c>
    </row>
    <row r="19" spans="1:1" ht="21.5">
      <c r="A19" s="343" t="s">
        <v>1516</v>
      </c>
    </row>
    <row r="20" spans="1:1" ht="21.5">
      <c r="A20" s="343" t="s">
        <v>1517</v>
      </c>
    </row>
    <row r="21" spans="1:1" ht="21.5">
      <c r="A21" s="343" t="s">
        <v>1518</v>
      </c>
    </row>
    <row r="22" spans="1:1" ht="21.5">
      <c r="A22" s="343" t="s">
        <v>1519</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6" sqref="D6"/>
    </sheetView>
  </sheetViews>
  <sheetFormatPr defaultRowHeight="14.5"/>
  <cols>
    <col min="2" max="2" width="26.453125" customWidth="1"/>
    <col min="3" max="3" width="41" customWidth="1"/>
    <col min="4" max="4" width="47.453125" customWidth="1"/>
    <col min="5" max="5" width="44.453125" customWidth="1"/>
  </cols>
  <sheetData>
    <row r="1" spans="1:5" ht="21.5">
      <c r="A1" s="338" t="s">
        <v>1520</v>
      </c>
    </row>
    <row r="2" spans="1:5" ht="64.5">
      <c r="A2" s="344" t="s">
        <v>80</v>
      </c>
      <c r="B2" s="344" t="s">
        <v>1521</v>
      </c>
      <c r="C2" s="344" t="s">
        <v>1522</v>
      </c>
      <c r="D2" s="344" t="s">
        <v>1523</v>
      </c>
      <c r="E2" s="344" t="s">
        <v>1524</v>
      </c>
    </row>
    <row r="3" spans="1:5" ht="64.5">
      <c r="A3" s="345">
        <v>1</v>
      </c>
      <c r="B3" s="346" t="s">
        <v>1525</v>
      </c>
      <c r="C3" s="346" t="s">
        <v>1526</v>
      </c>
      <c r="D3" s="347" t="s">
        <v>1527</v>
      </c>
      <c r="E3" s="346" t="s">
        <v>1528</v>
      </c>
    </row>
    <row r="4" spans="1:5" ht="43">
      <c r="A4" s="344">
        <v>2</v>
      </c>
      <c r="B4" s="346" t="s">
        <v>1529</v>
      </c>
      <c r="C4" s="346" t="s">
        <v>1530</v>
      </c>
      <c r="D4" s="346" t="s">
        <v>1531</v>
      </c>
      <c r="E4" s="346" t="s">
        <v>1532</v>
      </c>
    </row>
    <row r="5" spans="1:5" ht="43">
      <c r="A5" s="344">
        <v>3</v>
      </c>
      <c r="B5" s="346" t="s">
        <v>1533</v>
      </c>
      <c r="C5" s="346" t="s">
        <v>1534</v>
      </c>
      <c r="D5" s="346" t="s">
        <v>1535</v>
      </c>
      <c r="E5" s="346" t="s">
        <v>1536</v>
      </c>
    </row>
    <row r="6" spans="1:5" ht="64.5">
      <c r="A6" s="257">
        <v>4</v>
      </c>
      <c r="B6" s="260" t="s">
        <v>1537</v>
      </c>
      <c r="C6" s="260" t="s">
        <v>1538</v>
      </c>
      <c r="D6" s="260" t="s">
        <v>1539</v>
      </c>
      <c r="E6" s="260" t="s">
        <v>1540</v>
      </c>
    </row>
    <row r="7" spans="1:5" ht="64.5">
      <c r="A7" s="257">
        <v>5</v>
      </c>
      <c r="B7" s="260" t="s">
        <v>1541</v>
      </c>
      <c r="C7" s="260" t="s">
        <v>1542</v>
      </c>
      <c r="D7" s="260" t="s">
        <v>1543</v>
      </c>
      <c r="E7" s="260" t="s">
        <v>1544</v>
      </c>
    </row>
    <row r="8" spans="1:5" ht="21.5">
      <c r="A8" s="257">
        <v>6</v>
      </c>
      <c r="B8" s="260" t="s">
        <v>1545</v>
      </c>
      <c r="C8" s="260" t="s">
        <v>1546</v>
      </c>
      <c r="D8" s="260" t="s">
        <v>1547</v>
      </c>
      <c r="E8" s="260" t="s">
        <v>1548</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opLeftCell="A9" workbookViewId="0">
      <selection activeCell="K18" sqref="K18"/>
    </sheetView>
  </sheetViews>
  <sheetFormatPr defaultRowHeight="21.5"/>
  <cols>
    <col min="1" max="1" width="8.81640625" style="32" bestFit="1" customWidth="1"/>
    <col min="2" max="2" width="8.7265625" style="32"/>
    <col min="3" max="3" width="8.81640625" style="32" bestFit="1" customWidth="1"/>
    <col min="4" max="4" width="8.90625" style="32" bestFit="1" customWidth="1"/>
    <col min="5" max="5" width="8.81640625" style="32" bestFit="1" customWidth="1"/>
    <col min="6" max="6" width="20.1796875" style="32" customWidth="1"/>
    <col min="7" max="7" width="9.6328125" style="32" bestFit="1" customWidth="1"/>
    <col min="8" max="8" width="16.7265625" style="32" customWidth="1"/>
    <col min="9" max="10" width="8.90625" style="32" bestFit="1" customWidth="1"/>
    <col min="11" max="11" width="13.26953125" style="32" customWidth="1"/>
    <col min="12" max="13" width="8.81640625" style="32" bestFit="1" customWidth="1"/>
    <col min="14" max="16384" width="8.7265625" style="32"/>
  </cols>
  <sheetData>
    <row r="1" spans="1:14">
      <c r="A1" s="495" t="s">
        <v>1086</v>
      </c>
      <c r="B1" s="495"/>
      <c r="C1" s="495"/>
      <c r="D1" s="495"/>
      <c r="E1" s="495"/>
      <c r="F1" s="495"/>
      <c r="G1" s="495"/>
      <c r="H1" s="495"/>
      <c r="I1" s="495"/>
      <c r="J1" s="495"/>
      <c r="K1" s="495"/>
      <c r="L1" s="495"/>
      <c r="M1" s="495"/>
      <c r="N1" s="495"/>
    </row>
    <row r="2" spans="1:14" ht="107.5">
      <c r="A2" s="253" t="s">
        <v>80</v>
      </c>
      <c r="B2" s="253" t="s">
        <v>1067</v>
      </c>
      <c r="C2" s="253" t="s">
        <v>1068</v>
      </c>
      <c r="D2" s="253" t="s">
        <v>1069</v>
      </c>
      <c r="E2" s="253" t="s">
        <v>1070</v>
      </c>
      <c r="F2" s="253" t="s">
        <v>1071</v>
      </c>
      <c r="G2" s="253" t="s">
        <v>1072</v>
      </c>
      <c r="H2" s="253" t="s">
        <v>1073</v>
      </c>
      <c r="I2" s="253" t="s">
        <v>1074</v>
      </c>
      <c r="J2" s="253" t="s">
        <v>1075</v>
      </c>
      <c r="K2" s="253" t="s">
        <v>1076</v>
      </c>
      <c r="L2" s="253" t="s">
        <v>1077</v>
      </c>
      <c r="M2" s="253" t="s">
        <v>1078</v>
      </c>
      <c r="N2" s="253" t="s">
        <v>7</v>
      </c>
    </row>
    <row r="3" spans="1:14">
      <c r="A3" s="261">
        <v>1</v>
      </c>
      <c r="B3" s="253" t="s">
        <v>1079</v>
      </c>
      <c r="C3" s="257">
        <v>279</v>
      </c>
      <c r="D3" s="257">
        <v>609</v>
      </c>
      <c r="E3" s="258">
        <v>13.95</v>
      </c>
      <c r="F3" s="259">
        <v>414.12</v>
      </c>
      <c r="G3" s="259">
        <v>428.07</v>
      </c>
      <c r="H3" s="259">
        <v>180.93</v>
      </c>
      <c r="I3" s="257">
        <v>42774</v>
      </c>
      <c r="J3" s="257">
        <v>43547</v>
      </c>
      <c r="K3" s="257">
        <v>191</v>
      </c>
      <c r="L3" s="253"/>
      <c r="M3" s="257">
        <v>181</v>
      </c>
      <c r="N3" s="255" t="s">
        <v>1080</v>
      </c>
    </row>
    <row r="4" spans="1:14">
      <c r="A4" s="261">
        <v>2</v>
      </c>
      <c r="B4" s="253" t="s">
        <v>1081</v>
      </c>
      <c r="C4" s="257">
        <v>2210</v>
      </c>
      <c r="D4" s="257">
        <v>2820</v>
      </c>
      <c r="E4" s="257">
        <v>44</v>
      </c>
      <c r="F4" s="257">
        <v>1128</v>
      </c>
      <c r="G4" s="259">
        <v>1172.2</v>
      </c>
      <c r="H4" s="259">
        <v>1647.8</v>
      </c>
      <c r="I4" s="253"/>
      <c r="J4" s="253"/>
      <c r="K4" s="257">
        <v>191</v>
      </c>
      <c r="L4" s="257">
        <v>0</v>
      </c>
      <c r="M4" s="257">
        <v>1648</v>
      </c>
      <c r="N4" s="255"/>
    </row>
    <row r="5" spans="1:14">
      <c r="A5" s="261">
        <v>3</v>
      </c>
      <c r="B5" s="253" t="s">
        <v>1082</v>
      </c>
      <c r="C5" s="257">
        <v>3000</v>
      </c>
      <c r="D5" s="257">
        <v>6005</v>
      </c>
      <c r="E5" s="257">
        <v>360</v>
      </c>
      <c r="F5" s="257">
        <v>1201</v>
      </c>
      <c r="G5" s="259">
        <v>1561</v>
      </c>
      <c r="H5" s="259">
        <v>4444</v>
      </c>
      <c r="I5" s="253"/>
      <c r="J5" s="253"/>
      <c r="K5" s="257">
        <v>191</v>
      </c>
      <c r="L5" s="257">
        <v>0</v>
      </c>
      <c r="M5" s="257">
        <v>4444</v>
      </c>
      <c r="N5" s="255"/>
    </row>
    <row r="6" spans="1:14">
      <c r="A6" s="261">
        <v>4</v>
      </c>
      <c r="B6" s="253" t="s">
        <v>1083</v>
      </c>
      <c r="C6" s="257">
        <v>300</v>
      </c>
      <c r="D6" s="257">
        <v>265</v>
      </c>
      <c r="E6" s="257">
        <v>3</v>
      </c>
      <c r="F6" s="257">
        <v>133</v>
      </c>
      <c r="G6" s="259">
        <v>135.5</v>
      </c>
      <c r="H6" s="259">
        <v>129.5</v>
      </c>
      <c r="I6" s="253"/>
      <c r="J6" s="253"/>
      <c r="K6" s="257">
        <v>191</v>
      </c>
      <c r="L6" s="257">
        <v>0</v>
      </c>
      <c r="M6" s="257">
        <v>130</v>
      </c>
      <c r="N6" s="255"/>
    </row>
    <row r="7" spans="1:14">
      <c r="A7" s="261">
        <v>5</v>
      </c>
      <c r="B7" s="253" t="s">
        <v>1084</v>
      </c>
      <c r="C7" s="257">
        <v>101</v>
      </c>
      <c r="D7" s="257">
        <v>112</v>
      </c>
      <c r="E7" s="257">
        <v>12</v>
      </c>
      <c r="F7" s="257">
        <v>56</v>
      </c>
      <c r="G7" s="259">
        <v>68.12</v>
      </c>
      <c r="H7" s="259">
        <v>43.88</v>
      </c>
      <c r="I7" s="253"/>
      <c r="J7" s="253"/>
      <c r="K7" s="257">
        <v>191</v>
      </c>
      <c r="L7" s="257">
        <v>0</v>
      </c>
      <c r="M7" s="257">
        <v>44</v>
      </c>
      <c r="N7" s="255"/>
    </row>
    <row r="8" spans="1:14">
      <c r="A8" s="261">
        <v>6</v>
      </c>
      <c r="B8" s="260" t="s">
        <v>1085</v>
      </c>
      <c r="C8" s="257">
        <v>662</v>
      </c>
      <c r="D8" s="257">
        <v>701</v>
      </c>
      <c r="E8" s="257">
        <v>26</v>
      </c>
      <c r="F8" s="257">
        <v>351</v>
      </c>
      <c r="G8" s="259">
        <v>376.98</v>
      </c>
      <c r="H8" s="259">
        <v>324.02</v>
      </c>
      <c r="I8" s="253"/>
      <c r="J8" s="253"/>
      <c r="K8" s="257">
        <v>191</v>
      </c>
      <c r="L8" s="257">
        <v>0</v>
      </c>
      <c r="M8" s="257">
        <v>324</v>
      </c>
      <c r="N8" s="255"/>
    </row>
    <row r="9" spans="1:14">
      <c r="A9" s="262"/>
      <c r="B9" s="260" t="s">
        <v>97</v>
      </c>
      <c r="C9" s="257">
        <v>6552</v>
      </c>
      <c r="D9" s="257">
        <v>10512</v>
      </c>
      <c r="E9" s="257">
        <v>460</v>
      </c>
      <c r="F9" s="257">
        <v>3282</v>
      </c>
      <c r="G9" s="257">
        <v>3742</v>
      </c>
      <c r="H9" s="257">
        <v>6770</v>
      </c>
      <c r="I9" s="257">
        <v>42774</v>
      </c>
      <c r="J9" s="257">
        <v>43547</v>
      </c>
      <c r="K9" s="263"/>
      <c r="L9" s="257">
        <v>0</v>
      </c>
      <c r="M9" s="257">
        <v>6770</v>
      </c>
      <c r="N9" s="255"/>
    </row>
    <row r="11" spans="1:14">
      <c r="A11" s="509" t="s">
        <v>1091</v>
      </c>
      <c r="B11" s="510"/>
      <c r="C11" s="510"/>
      <c r="D11" s="510"/>
      <c r="E11" s="510"/>
      <c r="F11" s="510"/>
    </row>
    <row r="12" spans="1:14">
      <c r="A12" s="509" t="s">
        <v>1089</v>
      </c>
      <c r="B12" s="510"/>
      <c r="C12" s="510"/>
      <c r="D12" s="510"/>
      <c r="E12" s="510"/>
      <c r="F12" s="510"/>
    </row>
    <row r="13" spans="1:14">
      <c r="A13" s="509" t="s">
        <v>1090</v>
      </c>
      <c r="B13" s="510"/>
      <c r="C13" s="510"/>
      <c r="D13" s="510"/>
      <c r="E13" s="510"/>
      <c r="F13" s="510"/>
    </row>
    <row r="14" spans="1:14">
      <c r="A14" s="509" t="s">
        <v>1088</v>
      </c>
      <c r="B14" s="510"/>
      <c r="C14" s="510"/>
      <c r="D14" s="510"/>
      <c r="E14" s="510"/>
      <c r="F14" s="510"/>
    </row>
    <row r="15" spans="1:14">
      <c r="A15" s="509" t="s">
        <v>1087</v>
      </c>
      <c r="B15" s="510"/>
      <c r="C15" s="510"/>
      <c r="D15" s="510"/>
      <c r="E15" s="510"/>
      <c r="F15" s="510"/>
    </row>
    <row r="16" spans="1:14">
      <c r="A16" s="149"/>
      <c r="B16" s="149"/>
      <c r="C16" s="149"/>
      <c r="D16" s="149"/>
      <c r="E16" s="149"/>
      <c r="F16" s="149"/>
    </row>
    <row r="17" spans="1:6">
      <c r="A17" s="149"/>
      <c r="B17" s="149"/>
      <c r="C17" s="149"/>
      <c r="D17" s="149"/>
      <c r="E17" s="149"/>
      <c r="F17" s="149"/>
    </row>
    <row r="18" spans="1:6">
      <c r="A18" s="149"/>
      <c r="B18" s="149"/>
      <c r="C18" s="149"/>
      <c r="D18" s="149"/>
      <c r="E18" s="149"/>
      <c r="F18" s="149"/>
    </row>
    <row r="19" spans="1:6">
      <c r="A19" s="149"/>
      <c r="B19" s="149"/>
      <c r="C19" s="149"/>
      <c r="D19" s="149"/>
      <c r="E19" s="149"/>
      <c r="F19" s="149"/>
    </row>
    <row r="20" spans="1:6">
      <c r="A20" s="149"/>
      <c r="B20" s="149"/>
      <c r="C20" s="149"/>
      <c r="D20" s="149"/>
      <c r="E20" s="149"/>
      <c r="F20" s="149"/>
    </row>
    <row r="21" spans="1:6">
      <c r="A21" s="149"/>
      <c r="B21" s="149"/>
      <c r="C21" s="149"/>
      <c r="D21" s="149"/>
      <c r="E21" s="149"/>
      <c r="F21" s="149"/>
    </row>
    <row r="22" spans="1:6">
      <c r="A22" s="149"/>
      <c r="B22" s="149"/>
      <c r="C22" s="149"/>
      <c r="D22" s="149"/>
      <c r="E22" s="149"/>
      <c r="F22" s="149"/>
    </row>
  </sheetData>
  <mergeCells count="6">
    <mergeCell ref="A15:F15"/>
    <mergeCell ref="A1:N1"/>
    <mergeCell ref="A11:F11"/>
    <mergeCell ref="A12:F12"/>
    <mergeCell ref="A13:F13"/>
    <mergeCell ref="A14:F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B17" sqref="B17"/>
    </sheetView>
  </sheetViews>
  <sheetFormatPr defaultRowHeight="14.5"/>
  <cols>
    <col min="2" max="2" width="25.81640625" customWidth="1"/>
    <col min="3" max="3" width="16.90625" customWidth="1"/>
    <col min="6" max="6" width="27.81640625" customWidth="1"/>
    <col min="7" max="7" width="19.36328125" customWidth="1"/>
  </cols>
  <sheetData>
    <row r="1" spans="1:7" ht="21.5">
      <c r="A1" s="353" t="s">
        <v>1229</v>
      </c>
      <c r="B1" s="354"/>
      <c r="C1" s="354"/>
      <c r="D1" s="354"/>
      <c r="E1" s="354"/>
      <c r="F1" s="354"/>
      <c r="G1" s="355"/>
    </row>
    <row r="2" spans="1:7" ht="21.5">
      <c r="A2" s="29"/>
      <c r="B2" s="30" t="s">
        <v>1200</v>
      </c>
      <c r="C2" s="30" t="s">
        <v>1176</v>
      </c>
      <c r="D2" s="30" t="s">
        <v>1138</v>
      </c>
      <c r="E2" s="30" t="s">
        <v>1201</v>
      </c>
      <c r="F2" s="30" t="s">
        <v>1140</v>
      </c>
      <c r="G2" s="30" t="s">
        <v>1202</v>
      </c>
    </row>
    <row r="3" spans="1:7" ht="21.5">
      <c r="A3" s="289">
        <v>1</v>
      </c>
      <c r="B3" s="214" t="s">
        <v>1180</v>
      </c>
      <c r="C3" s="216" t="s">
        <v>1203</v>
      </c>
      <c r="D3" s="216" t="s">
        <v>1179</v>
      </c>
      <c r="E3" s="216" t="s">
        <v>1204</v>
      </c>
      <c r="F3" s="216" t="s">
        <v>1205</v>
      </c>
      <c r="G3" s="242">
        <v>9848391395</v>
      </c>
    </row>
    <row r="4" spans="1:7" ht="21.5">
      <c r="A4" s="350">
        <v>2</v>
      </c>
      <c r="B4" s="352" t="s">
        <v>994</v>
      </c>
      <c r="C4" s="216" t="s">
        <v>1206</v>
      </c>
      <c r="D4" s="216" t="s">
        <v>1207</v>
      </c>
      <c r="E4" s="216" t="s">
        <v>1204</v>
      </c>
      <c r="F4" s="216" t="s">
        <v>1208</v>
      </c>
      <c r="G4" s="242">
        <v>9857068240</v>
      </c>
    </row>
    <row r="5" spans="1:7" ht="21.5">
      <c r="A5" s="351"/>
      <c r="B5" s="352"/>
      <c r="C5" s="290" t="s">
        <v>1209</v>
      </c>
      <c r="D5" s="290" t="s">
        <v>1179</v>
      </c>
      <c r="E5" s="216" t="s">
        <v>1210</v>
      </c>
      <c r="F5" s="216" t="s">
        <v>1208</v>
      </c>
      <c r="G5" s="242">
        <v>9842924342</v>
      </c>
    </row>
    <row r="6" spans="1:7" ht="21.5">
      <c r="A6" s="350">
        <v>3</v>
      </c>
      <c r="B6" s="352" t="s">
        <v>1195</v>
      </c>
      <c r="C6" s="216" t="s">
        <v>1211</v>
      </c>
      <c r="D6" s="216" t="s">
        <v>1207</v>
      </c>
      <c r="E6" s="216" t="s">
        <v>1204</v>
      </c>
      <c r="F6" s="216" t="s">
        <v>1212</v>
      </c>
      <c r="G6" s="242">
        <v>9857833065</v>
      </c>
    </row>
    <row r="7" spans="1:7" ht="21.5">
      <c r="A7" s="351"/>
      <c r="B7" s="352"/>
      <c r="C7" s="290" t="s">
        <v>1213</v>
      </c>
      <c r="D7" s="290" t="s">
        <v>1179</v>
      </c>
      <c r="E7" s="216"/>
      <c r="F7" s="216" t="s">
        <v>1214</v>
      </c>
      <c r="G7" s="242">
        <v>9844884412</v>
      </c>
    </row>
    <row r="8" spans="1:7" ht="21.5">
      <c r="A8" s="215">
        <v>4</v>
      </c>
      <c r="B8" s="216" t="s">
        <v>1104</v>
      </c>
      <c r="C8" s="216" t="s">
        <v>1215</v>
      </c>
      <c r="D8" s="216" t="s">
        <v>1207</v>
      </c>
      <c r="E8" s="216"/>
      <c r="F8" s="216" t="s">
        <v>1216</v>
      </c>
      <c r="G8" s="242">
        <v>9864976219</v>
      </c>
    </row>
    <row r="9" spans="1:7" ht="21.5">
      <c r="A9" s="350">
        <v>5</v>
      </c>
      <c r="B9" s="352" t="s">
        <v>1188</v>
      </c>
      <c r="C9" s="216" t="s">
        <v>1217</v>
      </c>
      <c r="D9" s="216" t="s">
        <v>1207</v>
      </c>
      <c r="E9" s="216" t="s">
        <v>1204</v>
      </c>
      <c r="F9" s="216" t="s">
        <v>1218</v>
      </c>
      <c r="G9" s="242">
        <v>9868375260</v>
      </c>
    </row>
    <row r="10" spans="1:7" ht="21.5">
      <c r="A10" s="351"/>
      <c r="B10" s="352"/>
      <c r="C10" s="290" t="s">
        <v>1219</v>
      </c>
      <c r="D10" s="290" t="s">
        <v>1179</v>
      </c>
      <c r="E10" s="216" t="s">
        <v>1204</v>
      </c>
      <c r="F10" s="216" t="s">
        <v>1220</v>
      </c>
      <c r="G10" s="242">
        <v>9848392936</v>
      </c>
    </row>
    <row r="11" spans="1:7" ht="21.5">
      <c r="A11" s="215">
        <v>6</v>
      </c>
      <c r="B11" s="216" t="s">
        <v>1191</v>
      </c>
      <c r="C11" s="216" t="s">
        <v>1221</v>
      </c>
      <c r="D11" s="216" t="s">
        <v>1207</v>
      </c>
      <c r="E11" s="216"/>
      <c r="F11" s="216"/>
      <c r="G11" s="216"/>
    </row>
    <row r="12" spans="1:7" ht="21.5">
      <c r="A12" s="215">
        <v>7</v>
      </c>
      <c r="B12" s="216" t="s">
        <v>1222</v>
      </c>
      <c r="C12" s="216" t="s">
        <v>1223</v>
      </c>
      <c r="D12" s="216" t="s">
        <v>1207</v>
      </c>
      <c r="E12" s="216" t="s">
        <v>1210</v>
      </c>
      <c r="F12" s="216" t="s">
        <v>1224</v>
      </c>
      <c r="G12" s="242">
        <v>9869837771</v>
      </c>
    </row>
    <row r="13" spans="1:7" ht="21.5">
      <c r="A13" s="350">
        <v>8</v>
      </c>
      <c r="B13" s="352" t="s">
        <v>1225</v>
      </c>
      <c r="C13" s="216" t="s">
        <v>1226</v>
      </c>
      <c r="D13" s="216" t="s">
        <v>1207</v>
      </c>
      <c r="E13" s="216"/>
      <c r="F13" s="216" t="s">
        <v>1227</v>
      </c>
      <c r="G13" s="242">
        <v>9868367227</v>
      </c>
    </row>
    <row r="14" spans="1:7" ht="21.5">
      <c r="A14" s="351"/>
      <c r="B14" s="352"/>
      <c r="C14" s="290" t="s">
        <v>1228</v>
      </c>
      <c r="D14" s="290" t="s">
        <v>1207</v>
      </c>
      <c r="E14" s="216"/>
      <c r="F14" s="216"/>
      <c r="G14" s="216"/>
    </row>
  </sheetData>
  <mergeCells count="9">
    <mergeCell ref="A13:A14"/>
    <mergeCell ref="B13:B14"/>
    <mergeCell ref="A1:G1"/>
    <mergeCell ref="A4:A5"/>
    <mergeCell ref="B4:B5"/>
    <mergeCell ref="A6:A7"/>
    <mergeCell ref="B6:B7"/>
    <mergeCell ref="A9:A10"/>
    <mergeCell ref="B9:B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2" workbookViewId="0">
      <selection activeCell="H7" sqref="H7"/>
    </sheetView>
  </sheetViews>
  <sheetFormatPr defaultRowHeight="14.5"/>
  <cols>
    <col min="1" max="1" width="7.36328125" style="175" customWidth="1"/>
    <col min="2" max="2" width="38.453125" style="175" customWidth="1"/>
    <col min="3" max="3" width="15.7265625" style="175" customWidth="1"/>
    <col min="4" max="5" width="9.7265625" style="175" customWidth="1"/>
    <col min="6" max="16384" width="8.7265625" style="175"/>
  </cols>
  <sheetData>
    <row r="1" spans="1:5" ht="21.5">
      <c r="A1" s="358" t="s">
        <v>117</v>
      </c>
      <c r="B1" s="358"/>
      <c r="C1" s="358"/>
      <c r="D1" s="358"/>
      <c r="E1" s="358"/>
    </row>
    <row r="2" spans="1:5" ht="21.5">
      <c r="A2" s="358" t="s">
        <v>578</v>
      </c>
      <c r="B2" s="358"/>
      <c r="C2" s="358"/>
      <c r="D2" s="358"/>
      <c r="E2" s="358"/>
    </row>
    <row r="3" spans="1:5" ht="24" customHeight="1">
      <c r="A3" s="173" t="s">
        <v>105</v>
      </c>
      <c r="B3" s="173" t="s">
        <v>106</v>
      </c>
      <c r="C3" s="173" t="s">
        <v>107</v>
      </c>
      <c r="D3" s="174" t="s">
        <v>566</v>
      </c>
      <c r="E3" s="174" t="s">
        <v>7</v>
      </c>
    </row>
    <row r="4" spans="1:5" ht="21.5">
      <c r="A4" s="356">
        <v>1</v>
      </c>
      <c r="B4" s="357" t="s">
        <v>544</v>
      </c>
      <c r="C4" s="176" t="s">
        <v>109</v>
      </c>
      <c r="D4" s="177">
        <v>90</v>
      </c>
      <c r="E4" s="31"/>
    </row>
    <row r="5" spans="1:5" ht="21.5">
      <c r="A5" s="356"/>
      <c r="B5" s="357"/>
      <c r="C5" s="176" t="s">
        <v>14</v>
      </c>
      <c r="D5" s="178">
        <v>88</v>
      </c>
      <c r="E5" s="31"/>
    </row>
    <row r="6" spans="1:5" ht="24" customHeight="1">
      <c r="A6" s="356"/>
      <c r="B6" s="357"/>
      <c r="C6" s="176" t="s">
        <v>110</v>
      </c>
      <c r="D6" s="179">
        <v>87.83</v>
      </c>
      <c r="E6" s="31"/>
    </row>
    <row r="7" spans="1:5" ht="21.5">
      <c r="A7" s="356">
        <v>2</v>
      </c>
      <c r="B7" s="357" t="s">
        <v>543</v>
      </c>
      <c r="C7" s="176" t="s">
        <v>109</v>
      </c>
      <c r="D7" s="177">
        <v>90</v>
      </c>
      <c r="E7" s="31"/>
    </row>
    <row r="8" spans="1:5" ht="21.5">
      <c r="A8" s="356"/>
      <c r="B8" s="357"/>
      <c r="C8" s="176" t="s">
        <v>14</v>
      </c>
      <c r="D8" s="179">
        <v>82.63</v>
      </c>
      <c r="E8" s="31"/>
    </row>
    <row r="9" spans="1:5" ht="21.5">
      <c r="A9" s="356"/>
      <c r="B9" s="357"/>
      <c r="C9" s="176" t="s">
        <v>110</v>
      </c>
      <c r="D9" s="179">
        <v>82.64</v>
      </c>
      <c r="E9" s="31"/>
    </row>
    <row r="10" spans="1:5" ht="21.5">
      <c r="A10" s="356">
        <v>3</v>
      </c>
      <c r="B10" s="357" t="s">
        <v>83</v>
      </c>
      <c r="C10" s="176" t="s">
        <v>109</v>
      </c>
      <c r="D10" s="177">
        <v>80</v>
      </c>
      <c r="E10" s="31"/>
    </row>
    <row r="11" spans="1:5" ht="21.5">
      <c r="A11" s="356"/>
      <c r="B11" s="357"/>
      <c r="C11" s="176" t="s">
        <v>14</v>
      </c>
      <c r="D11" s="179">
        <v>74.25</v>
      </c>
      <c r="E11" s="31"/>
    </row>
    <row r="12" spans="1:5" ht="21.5">
      <c r="A12" s="356"/>
      <c r="B12" s="357"/>
      <c r="C12" s="176" t="s">
        <v>110</v>
      </c>
      <c r="D12" s="179">
        <v>74.27</v>
      </c>
      <c r="E12" s="31"/>
    </row>
    <row r="13" spans="1:5" ht="21.5">
      <c r="A13" s="356">
        <v>4</v>
      </c>
      <c r="B13" s="357" t="s">
        <v>111</v>
      </c>
      <c r="C13" s="176" t="s">
        <v>109</v>
      </c>
      <c r="D13" s="177">
        <v>60</v>
      </c>
      <c r="E13" s="31"/>
    </row>
    <row r="14" spans="1:5" ht="21.5">
      <c r="A14" s="356"/>
      <c r="B14" s="357"/>
      <c r="C14" s="176" t="s">
        <v>14</v>
      </c>
      <c r="D14" s="179">
        <v>54.23</v>
      </c>
      <c r="E14" s="31"/>
    </row>
    <row r="15" spans="1:5" ht="21.5">
      <c r="A15" s="356"/>
      <c r="B15" s="357"/>
      <c r="C15" s="176" t="s">
        <v>110</v>
      </c>
      <c r="D15" s="179">
        <v>54.28</v>
      </c>
      <c r="E15" s="31"/>
    </row>
    <row r="16" spans="1:5" ht="21.5">
      <c r="A16" s="356">
        <v>5</v>
      </c>
      <c r="B16" s="357" t="s">
        <v>84</v>
      </c>
      <c r="C16" s="176" t="s">
        <v>109</v>
      </c>
      <c r="D16" s="177">
        <v>70</v>
      </c>
      <c r="E16" s="31"/>
    </row>
    <row r="17" spans="1:5" ht="21.5">
      <c r="A17" s="356"/>
      <c r="B17" s="357"/>
      <c r="C17" s="176" t="s">
        <v>14</v>
      </c>
      <c r="D17" s="179">
        <v>61.27</v>
      </c>
      <c r="E17" s="31"/>
    </row>
    <row r="18" spans="1:5" ht="21.5">
      <c r="A18" s="356"/>
      <c r="B18" s="357"/>
      <c r="C18" s="176" t="s">
        <v>110</v>
      </c>
      <c r="D18" s="179">
        <v>61.28</v>
      </c>
      <c r="E18" s="31"/>
    </row>
    <row r="19" spans="1:5" ht="21.5">
      <c r="A19" s="356">
        <v>6</v>
      </c>
      <c r="B19" s="357" t="s">
        <v>560</v>
      </c>
      <c r="C19" s="176" t="s">
        <v>109</v>
      </c>
      <c r="D19" s="177">
        <v>95</v>
      </c>
      <c r="E19" s="31"/>
    </row>
    <row r="20" spans="1:5" ht="21.5">
      <c r="A20" s="356"/>
      <c r="B20" s="357"/>
      <c r="C20" s="176" t="s">
        <v>14</v>
      </c>
      <c r="D20" s="179">
        <v>92.39</v>
      </c>
      <c r="E20" s="31"/>
    </row>
    <row r="21" spans="1:5" ht="21.5">
      <c r="A21" s="356"/>
      <c r="B21" s="357"/>
      <c r="C21" s="176" t="s">
        <v>110</v>
      </c>
      <c r="D21" s="178">
        <v>92.4</v>
      </c>
      <c r="E21" s="31"/>
    </row>
    <row r="22" spans="1:5" ht="21.5">
      <c r="A22" s="356">
        <v>7</v>
      </c>
      <c r="B22" s="357" t="s">
        <v>564</v>
      </c>
      <c r="C22" s="176" t="s">
        <v>109</v>
      </c>
      <c r="D22" s="177">
        <v>95</v>
      </c>
      <c r="E22" s="31"/>
    </row>
    <row r="23" spans="1:5" ht="21.5">
      <c r="A23" s="356"/>
      <c r="B23" s="357"/>
      <c r="C23" s="176" t="s">
        <v>14</v>
      </c>
      <c r="D23" s="178">
        <v>91.1</v>
      </c>
      <c r="E23" s="31"/>
    </row>
    <row r="24" spans="1:5" ht="21.5">
      <c r="A24" s="356"/>
      <c r="B24" s="357"/>
      <c r="C24" s="176" t="s">
        <v>110</v>
      </c>
      <c r="D24" s="178">
        <v>91.1</v>
      </c>
      <c r="E24" s="31"/>
    </row>
    <row r="25" spans="1:5" ht="21.5">
      <c r="A25" s="356">
        <v>8</v>
      </c>
      <c r="B25" s="357" t="s">
        <v>542</v>
      </c>
      <c r="C25" s="176" t="s">
        <v>109</v>
      </c>
      <c r="D25" s="177">
        <v>91</v>
      </c>
      <c r="E25" s="31"/>
    </row>
    <row r="26" spans="1:5" ht="21.5">
      <c r="A26" s="356"/>
      <c r="B26" s="357"/>
      <c r="C26" s="176" t="s">
        <v>14</v>
      </c>
      <c r="D26" s="177">
        <v>82</v>
      </c>
      <c r="E26" s="31"/>
    </row>
    <row r="27" spans="1:5" ht="21.5">
      <c r="A27" s="356"/>
      <c r="B27" s="357"/>
      <c r="C27" s="176" t="s">
        <v>110</v>
      </c>
      <c r="D27" s="178">
        <v>82.6</v>
      </c>
      <c r="E27" s="31"/>
    </row>
    <row r="28" spans="1:5" ht="21.5">
      <c r="A28" s="356">
        <v>9</v>
      </c>
      <c r="B28" s="357" t="s">
        <v>565</v>
      </c>
      <c r="C28" s="176" t="s">
        <v>109</v>
      </c>
      <c r="D28" s="177">
        <v>85</v>
      </c>
      <c r="E28" s="31"/>
    </row>
    <row r="29" spans="1:5" ht="21.5">
      <c r="A29" s="356"/>
      <c r="B29" s="357"/>
      <c r="C29" s="176" t="s">
        <v>14</v>
      </c>
      <c r="D29" s="178">
        <v>81.5</v>
      </c>
      <c r="E29" s="31"/>
    </row>
    <row r="30" spans="1:5" ht="21.5">
      <c r="A30" s="356"/>
      <c r="B30" s="357"/>
      <c r="C30" s="176" t="s">
        <v>110</v>
      </c>
      <c r="D30" s="178">
        <v>81.5</v>
      </c>
      <c r="E30" s="31"/>
    </row>
    <row r="31" spans="1:5" ht="21.5">
      <c r="A31" s="32"/>
      <c r="B31" s="32"/>
      <c r="C31" s="32"/>
    </row>
    <row r="32" spans="1:5" ht="21.5">
      <c r="A32" s="32"/>
      <c r="B32" s="32" t="s">
        <v>60</v>
      </c>
      <c r="C32" s="32"/>
    </row>
  </sheetData>
  <mergeCells count="20">
    <mergeCell ref="B10:B12"/>
    <mergeCell ref="A1:E1"/>
    <mergeCell ref="A2:E2"/>
    <mergeCell ref="A4:A6"/>
    <mergeCell ref="B4:B6"/>
    <mergeCell ref="A7:A9"/>
    <mergeCell ref="B7:B9"/>
    <mergeCell ref="A10:A12"/>
    <mergeCell ref="A22:A24"/>
    <mergeCell ref="B22:B24"/>
    <mergeCell ref="A25:A27"/>
    <mergeCell ref="B25:B27"/>
    <mergeCell ref="A28:A30"/>
    <mergeCell ref="B28:B30"/>
    <mergeCell ref="A13:A15"/>
    <mergeCell ref="B13:B15"/>
    <mergeCell ref="A16:A18"/>
    <mergeCell ref="B16:B18"/>
    <mergeCell ref="A19:A21"/>
    <mergeCell ref="B19:B21"/>
  </mergeCells>
  <pageMargins left="0.7" right="0.7" top="0.75" bottom="0.75" header="0.3" footer="0.3"/>
  <pageSetup paperSize="9" scale="8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3"/>
  <sheetViews>
    <sheetView workbookViewId="0">
      <selection activeCell="C15" sqref="C15"/>
    </sheetView>
  </sheetViews>
  <sheetFormatPr defaultRowHeight="14.5"/>
  <cols>
    <col min="1" max="1" width="4.7265625" style="63" bestFit="1" customWidth="1"/>
    <col min="2" max="2" width="19.54296875" style="63" customWidth="1"/>
    <col min="3" max="3" width="31.26953125" style="63" customWidth="1"/>
    <col min="4" max="4" width="9.54296875" style="63" customWidth="1"/>
    <col min="5" max="5" width="9.7265625" style="63" customWidth="1"/>
    <col min="6" max="16384" width="8.7265625" style="63"/>
  </cols>
  <sheetData>
    <row r="1" spans="1:5" ht="24">
      <c r="A1" s="366" t="s">
        <v>579</v>
      </c>
      <c r="B1" s="366"/>
      <c r="C1" s="366"/>
      <c r="D1" s="366"/>
      <c r="E1" s="367"/>
    </row>
    <row r="2" spans="1:5" ht="20">
      <c r="A2" s="365" t="s">
        <v>105</v>
      </c>
      <c r="B2" s="365" t="s">
        <v>106</v>
      </c>
      <c r="C2" s="365" t="s">
        <v>107</v>
      </c>
      <c r="D2" s="365"/>
      <c r="E2" s="365"/>
    </row>
    <row r="3" spans="1:5" ht="20">
      <c r="A3" s="365"/>
      <c r="B3" s="365"/>
      <c r="C3" s="365"/>
      <c r="D3" s="154" t="s">
        <v>108</v>
      </c>
      <c r="E3" s="154" t="s">
        <v>97</v>
      </c>
    </row>
    <row r="4" spans="1:5" ht="20">
      <c r="A4" s="359">
        <v>1</v>
      </c>
      <c r="B4" s="360" t="s">
        <v>82</v>
      </c>
      <c r="C4" s="361" t="s">
        <v>567</v>
      </c>
      <c r="D4" s="362"/>
      <c r="E4" s="363"/>
    </row>
    <row r="5" spans="1:5" ht="20">
      <c r="A5" s="359"/>
      <c r="B5" s="360"/>
      <c r="C5" s="155" t="s">
        <v>81</v>
      </c>
      <c r="D5" s="157">
        <v>210</v>
      </c>
      <c r="E5" s="156"/>
    </row>
    <row r="6" spans="1:5" ht="20">
      <c r="A6" s="359"/>
      <c r="B6" s="360"/>
      <c r="C6" s="155" t="s">
        <v>112</v>
      </c>
      <c r="D6" s="156"/>
      <c r="E6" s="156"/>
    </row>
    <row r="7" spans="1:5" ht="20">
      <c r="A7" s="359"/>
      <c r="B7" s="360"/>
      <c r="C7" s="155" t="s">
        <v>97</v>
      </c>
      <c r="D7" s="156"/>
      <c r="E7" s="156"/>
    </row>
    <row r="8" spans="1:5" ht="20">
      <c r="A8" s="359"/>
      <c r="B8" s="360"/>
      <c r="C8" s="361" t="s">
        <v>113</v>
      </c>
      <c r="D8" s="362"/>
      <c r="E8" s="363"/>
    </row>
    <row r="9" spans="1:5" ht="20">
      <c r="A9" s="359"/>
      <c r="B9" s="360"/>
      <c r="C9" s="155" t="s">
        <v>81</v>
      </c>
      <c r="D9" s="157">
        <v>53</v>
      </c>
      <c r="E9" s="156"/>
    </row>
    <row r="10" spans="1:5" ht="20">
      <c r="A10" s="359"/>
      <c r="B10" s="360"/>
      <c r="C10" s="155" t="s">
        <v>112</v>
      </c>
      <c r="D10" s="156"/>
      <c r="E10" s="156"/>
    </row>
    <row r="11" spans="1:5" ht="20">
      <c r="A11" s="359"/>
      <c r="B11" s="360"/>
      <c r="C11" s="155" t="s">
        <v>97</v>
      </c>
      <c r="D11" s="156"/>
      <c r="E11" s="156"/>
    </row>
    <row r="12" spans="1:5" ht="20">
      <c r="A12" s="359"/>
      <c r="B12" s="360"/>
      <c r="C12" s="361" t="s">
        <v>114</v>
      </c>
      <c r="D12" s="362"/>
      <c r="E12" s="363"/>
    </row>
    <row r="13" spans="1:5" ht="20">
      <c r="A13" s="359"/>
      <c r="B13" s="360"/>
      <c r="C13" s="155" t="s">
        <v>81</v>
      </c>
      <c r="D13" s="156"/>
      <c r="E13" s="156"/>
    </row>
    <row r="14" spans="1:5" ht="20">
      <c r="A14" s="359"/>
      <c r="B14" s="360"/>
      <c r="C14" s="155" t="s">
        <v>112</v>
      </c>
      <c r="D14" s="156"/>
      <c r="E14" s="156"/>
    </row>
    <row r="15" spans="1:5" ht="20">
      <c r="A15" s="359"/>
      <c r="B15" s="360"/>
      <c r="C15" s="155" t="s">
        <v>97</v>
      </c>
      <c r="D15" s="156"/>
      <c r="E15" s="156"/>
    </row>
    <row r="16" spans="1:5" ht="20">
      <c r="A16" s="359"/>
      <c r="B16" s="360"/>
      <c r="C16" s="361" t="s">
        <v>115</v>
      </c>
      <c r="D16" s="362"/>
      <c r="E16" s="363"/>
    </row>
    <row r="17" spans="1:5" ht="20">
      <c r="A17" s="359"/>
      <c r="B17" s="360"/>
      <c r="C17" s="155" t="s">
        <v>81</v>
      </c>
      <c r="D17" s="156"/>
      <c r="E17" s="156"/>
    </row>
    <row r="18" spans="1:5" ht="20">
      <c r="A18" s="359"/>
      <c r="B18" s="360"/>
      <c r="C18" s="155" t="s">
        <v>112</v>
      </c>
      <c r="D18" s="156"/>
      <c r="E18" s="156"/>
    </row>
    <row r="19" spans="1:5" ht="20">
      <c r="A19" s="359"/>
      <c r="B19" s="360"/>
      <c r="C19" s="155" t="s">
        <v>97</v>
      </c>
      <c r="D19" s="156"/>
      <c r="E19" s="156"/>
    </row>
    <row r="20" spans="1:5" ht="20">
      <c r="A20" s="359"/>
      <c r="B20" s="360"/>
      <c r="C20" s="361" t="s">
        <v>116</v>
      </c>
      <c r="D20" s="362"/>
      <c r="E20" s="363"/>
    </row>
    <row r="21" spans="1:5" ht="20">
      <c r="A21" s="359"/>
      <c r="B21" s="360"/>
      <c r="C21" s="155" t="s">
        <v>81</v>
      </c>
      <c r="D21" s="156"/>
      <c r="E21" s="156"/>
    </row>
    <row r="22" spans="1:5" ht="20">
      <c r="A22" s="359"/>
      <c r="B22" s="360"/>
      <c r="C22" s="155" t="s">
        <v>112</v>
      </c>
      <c r="D22" s="156"/>
      <c r="E22" s="156"/>
    </row>
    <row r="23" spans="1:5" ht="20">
      <c r="A23" s="359"/>
      <c r="B23" s="360"/>
      <c r="C23" s="155" t="s">
        <v>97</v>
      </c>
      <c r="D23" s="156"/>
      <c r="E23" s="156"/>
    </row>
    <row r="24" spans="1:5" ht="20">
      <c r="A24" s="359">
        <v>2</v>
      </c>
      <c r="B24" s="360" t="s">
        <v>83</v>
      </c>
      <c r="C24" s="361" t="s">
        <v>567</v>
      </c>
      <c r="D24" s="362"/>
      <c r="E24" s="363"/>
    </row>
    <row r="25" spans="1:5" ht="20">
      <c r="A25" s="359"/>
      <c r="B25" s="360"/>
      <c r="C25" s="155" t="s">
        <v>81</v>
      </c>
      <c r="D25" s="157">
        <v>2000</v>
      </c>
      <c r="E25" s="156"/>
    </row>
    <row r="26" spans="1:5" ht="20">
      <c r="A26" s="359"/>
      <c r="B26" s="360"/>
      <c r="C26" s="155" t="s">
        <v>112</v>
      </c>
      <c r="D26" s="156"/>
      <c r="E26" s="156"/>
    </row>
    <row r="27" spans="1:5" ht="20">
      <c r="A27" s="359"/>
      <c r="B27" s="360"/>
      <c r="C27" s="155" t="s">
        <v>97</v>
      </c>
      <c r="D27" s="157">
        <v>2000</v>
      </c>
      <c r="E27" s="156"/>
    </row>
    <row r="28" spans="1:5" ht="20">
      <c r="A28" s="359"/>
      <c r="B28" s="360"/>
      <c r="C28" s="361" t="s">
        <v>113</v>
      </c>
      <c r="D28" s="362"/>
      <c r="E28" s="363"/>
    </row>
    <row r="29" spans="1:5" ht="20">
      <c r="A29" s="359"/>
      <c r="B29" s="360"/>
      <c r="C29" s="155" t="s">
        <v>81</v>
      </c>
      <c r="D29" s="156"/>
      <c r="E29" s="156"/>
    </row>
    <row r="30" spans="1:5" ht="20">
      <c r="A30" s="359"/>
      <c r="B30" s="360"/>
      <c r="C30" s="155" t="s">
        <v>112</v>
      </c>
      <c r="D30" s="156"/>
      <c r="E30" s="156"/>
    </row>
    <row r="31" spans="1:5" ht="20">
      <c r="A31" s="359"/>
      <c r="B31" s="360"/>
      <c r="C31" s="155" t="s">
        <v>97</v>
      </c>
      <c r="D31" s="156"/>
      <c r="E31" s="156"/>
    </row>
    <row r="32" spans="1:5" ht="20">
      <c r="A32" s="359"/>
      <c r="B32" s="360"/>
      <c r="C32" s="361" t="s">
        <v>114</v>
      </c>
      <c r="D32" s="362"/>
      <c r="E32" s="363"/>
    </row>
    <row r="33" spans="1:5" ht="20">
      <c r="A33" s="359"/>
      <c r="B33" s="360"/>
      <c r="C33" s="155" t="s">
        <v>81</v>
      </c>
      <c r="D33" s="157">
        <v>1485</v>
      </c>
      <c r="E33" s="156"/>
    </row>
    <row r="34" spans="1:5" ht="20">
      <c r="A34" s="359"/>
      <c r="B34" s="360"/>
      <c r="C34" s="155" t="s">
        <v>112</v>
      </c>
      <c r="D34" s="156"/>
      <c r="E34" s="156"/>
    </row>
    <row r="35" spans="1:5" ht="20">
      <c r="A35" s="359"/>
      <c r="B35" s="360"/>
      <c r="C35" s="155" t="s">
        <v>97</v>
      </c>
      <c r="D35" s="157">
        <v>1485</v>
      </c>
      <c r="E35" s="156"/>
    </row>
    <row r="36" spans="1:5" ht="20">
      <c r="A36" s="359"/>
      <c r="B36" s="360"/>
      <c r="C36" s="361" t="s">
        <v>115</v>
      </c>
      <c r="D36" s="362"/>
      <c r="E36" s="363"/>
    </row>
    <row r="37" spans="1:5" ht="20">
      <c r="A37" s="359"/>
      <c r="B37" s="360"/>
      <c r="C37" s="155" t="s">
        <v>81</v>
      </c>
      <c r="D37" s="157">
        <v>100</v>
      </c>
      <c r="E37" s="156"/>
    </row>
    <row r="38" spans="1:5" ht="20">
      <c r="A38" s="359"/>
      <c r="B38" s="360"/>
      <c r="C38" s="155" t="s">
        <v>112</v>
      </c>
      <c r="D38" s="156"/>
      <c r="E38" s="156"/>
    </row>
    <row r="39" spans="1:5" ht="20">
      <c r="A39" s="359"/>
      <c r="B39" s="360"/>
      <c r="C39" s="155" t="s">
        <v>97</v>
      </c>
      <c r="D39" s="157">
        <v>100</v>
      </c>
      <c r="E39" s="156"/>
    </row>
    <row r="40" spans="1:5" ht="20">
      <c r="A40" s="359"/>
      <c r="B40" s="360"/>
      <c r="C40" s="361" t="s">
        <v>116</v>
      </c>
      <c r="D40" s="362"/>
      <c r="E40" s="363"/>
    </row>
    <row r="41" spans="1:5" ht="20">
      <c r="A41" s="359"/>
      <c r="B41" s="360"/>
      <c r="C41" s="155" t="s">
        <v>81</v>
      </c>
      <c r="D41" s="158">
        <v>74.27</v>
      </c>
      <c r="E41" s="156"/>
    </row>
    <row r="42" spans="1:5" ht="20">
      <c r="A42" s="359"/>
      <c r="B42" s="360"/>
      <c r="C42" s="155" t="s">
        <v>112</v>
      </c>
      <c r="D42" s="156"/>
      <c r="E42" s="156"/>
    </row>
    <row r="43" spans="1:5" ht="20">
      <c r="A43" s="359"/>
      <c r="B43" s="360"/>
      <c r="C43" s="155" t="s">
        <v>97</v>
      </c>
      <c r="D43" s="158">
        <v>74.27</v>
      </c>
      <c r="E43" s="156"/>
    </row>
    <row r="44" spans="1:5" ht="20">
      <c r="A44" s="359">
        <v>3</v>
      </c>
      <c r="B44" s="360" t="s">
        <v>111</v>
      </c>
      <c r="C44" s="361" t="s">
        <v>567</v>
      </c>
      <c r="D44" s="362"/>
      <c r="E44" s="363"/>
    </row>
    <row r="45" spans="1:5" ht="20">
      <c r="A45" s="359"/>
      <c r="B45" s="360"/>
      <c r="C45" s="155" t="s">
        <v>81</v>
      </c>
      <c r="D45" s="156">
        <v>2150</v>
      </c>
      <c r="E45" s="156"/>
    </row>
    <row r="46" spans="1:5" ht="20">
      <c r="A46" s="359"/>
      <c r="B46" s="360"/>
      <c r="C46" s="155" t="s">
        <v>112</v>
      </c>
      <c r="D46" s="156"/>
      <c r="E46" s="156"/>
    </row>
    <row r="47" spans="1:5" ht="20">
      <c r="A47" s="359"/>
      <c r="B47" s="360"/>
      <c r="C47" s="155" t="s">
        <v>97</v>
      </c>
      <c r="D47" s="156">
        <v>2150</v>
      </c>
      <c r="E47" s="156"/>
    </row>
    <row r="48" spans="1:5" ht="20">
      <c r="A48" s="359"/>
      <c r="B48" s="360"/>
      <c r="C48" s="361" t="s">
        <v>113</v>
      </c>
      <c r="D48" s="362"/>
      <c r="E48" s="363"/>
    </row>
    <row r="49" spans="1:5" ht="20">
      <c r="A49" s="359"/>
      <c r="B49" s="360"/>
      <c r="C49" s="155" t="s">
        <v>81</v>
      </c>
      <c r="D49" s="156"/>
      <c r="E49" s="156"/>
    </row>
    <row r="50" spans="1:5" ht="20">
      <c r="A50" s="359"/>
      <c r="B50" s="360"/>
      <c r="C50" s="155" t="s">
        <v>112</v>
      </c>
      <c r="D50" s="156"/>
      <c r="E50" s="156"/>
    </row>
    <row r="51" spans="1:5" ht="20">
      <c r="A51" s="359"/>
      <c r="B51" s="360"/>
      <c r="C51" s="155" t="s">
        <v>97</v>
      </c>
      <c r="D51" s="156"/>
      <c r="E51" s="156"/>
    </row>
    <row r="52" spans="1:5" ht="20">
      <c r="A52" s="359"/>
      <c r="B52" s="360"/>
      <c r="C52" s="361" t="s">
        <v>114</v>
      </c>
      <c r="D52" s="362"/>
      <c r="E52" s="363"/>
    </row>
    <row r="53" spans="1:5" ht="20">
      <c r="A53" s="359"/>
      <c r="B53" s="360"/>
      <c r="C53" s="155" t="s">
        <v>81</v>
      </c>
      <c r="D53" s="156">
        <v>1167</v>
      </c>
      <c r="E53" s="156"/>
    </row>
    <row r="54" spans="1:5" ht="20">
      <c r="A54" s="359"/>
      <c r="B54" s="360"/>
      <c r="C54" s="155" t="s">
        <v>112</v>
      </c>
      <c r="D54" s="156"/>
      <c r="E54" s="156"/>
    </row>
    <row r="55" spans="1:5" ht="20">
      <c r="A55" s="359"/>
      <c r="B55" s="360"/>
      <c r="C55" s="155" t="s">
        <v>97</v>
      </c>
      <c r="D55" s="156">
        <v>1167</v>
      </c>
      <c r="E55" s="156"/>
    </row>
    <row r="56" spans="1:5" ht="20">
      <c r="A56" s="359"/>
      <c r="B56" s="360"/>
      <c r="C56" s="361" t="s">
        <v>115</v>
      </c>
      <c r="D56" s="362"/>
      <c r="E56" s="363"/>
    </row>
    <row r="57" spans="1:5" ht="20">
      <c r="A57" s="359"/>
      <c r="B57" s="360"/>
      <c r="C57" s="155" t="s">
        <v>81</v>
      </c>
      <c r="D57" s="156">
        <v>100</v>
      </c>
      <c r="E57" s="156"/>
    </row>
    <row r="58" spans="1:5" ht="20">
      <c r="A58" s="359"/>
      <c r="B58" s="360"/>
      <c r="C58" s="155" t="s">
        <v>112</v>
      </c>
      <c r="D58" s="156"/>
      <c r="E58" s="156"/>
    </row>
    <row r="59" spans="1:5" ht="20">
      <c r="A59" s="359"/>
      <c r="B59" s="360"/>
      <c r="C59" s="155" t="s">
        <v>97</v>
      </c>
      <c r="D59" s="156">
        <v>100</v>
      </c>
      <c r="E59" s="156"/>
    </row>
    <row r="60" spans="1:5" ht="20">
      <c r="A60" s="359"/>
      <c r="B60" s="360"/>
      <c r="C60" s="361" t="s">
        <v>116</v>
      </c>
      <c r="D60" s="362"/>
      <c r="E60" s="363"/>
    </row>
    <row r="61" spans="1:5" ht="20">
      <c r="A61" s="359"/>
      <c r="B61" s="360"/>
      <c r="C61" s="155" t="s">
        <v>81</v>
      </c>
      <c r="D61" s="156">
        <v>54</v>
      </c>
      <c r="E61" s="156"/>
    </row>
    <row r="62" spans="1:5" ht="20">
      <c r="A62" s="359"/>
      <c r="B62" s="360"/>
      <c r="C62" s="155" t="s">
        <v>112</v>
      </c>
      <c r="D62" s="156"/>
      <c r="E62" s="156"/>
    </row>
    <row r="63" spans="1:5" ht="20">
      <c r="A63" s="359"/>
      <c r="B63" s="360"/>
      <c r="C63" s="155" t="s">
        <v>97</v>
      </c>
      <c r="D63" s="156">
        <v>54</v>
      </c>
      <c r="E63" s="156"/>
    </row>
    <row r="64" spans="1:5" ht="20">
      <c r="A64" s="359">
        <v>4</v>
      </c>
      <c r="B64" s="360" t="s">
        <v>84</v>
      </c>
      <c r="C64" s="361" t="s">
        <v>567</v>
      </c>
      <c r="D64" s="362"/>
      <c r="E64" s="363"/>
    </row>
    <row r="65" spans="1:5" ht="20">
      <c r="A65" s="359"/>
      <c r="B65" s="360"/>
      <c r="C65" s="155" t="s">
        <v>81</v>
      </c>
      <c r="D65" s="156">
        <v>5813</v>
      </c>
      <c r="E65" s="156"/>
    </row>
    <row r="66" spans="1:5" ht="20">
      <c r="A66" s="359"/>
      <c r="B66" s="360"/>
      <c r="C66" s="155" t="s">
        <v>112</v>
      </c>
      <c r="D66" s="156"/>
      <c r="E66" s="156"/>
    </row>
    <row r="67" spans="1:5" ht="20">
      <c r="A67" s="359"/>
      <c r="B67" s="360"/>
      <c r="C67" s="155" t="s">
        <v>97</v>
      </c>
      <c r="D67" s="156">
        <v>5813</v>
      </c>
      <c r="E67" s="156"/>
    </row>
    <row r="68" spans="1:5" ht="20">
      <c r="A68" s="359"/>
      <c r="B68" s="360"/>
      <c r="C68" s="361" t="s">
        <v>113</v>
      </c>
      <c r="D68" s="362"/>
      <c r="E68" s="363"/>
    </row>
    <row r="69" spans="1:5" ht="20">
      <c r="A69" s="359"/>
      <c r="B69" s="360"/>
      <c r="C69" s="155" t="s">
        <v>81</v>
      </c>
      <c r="D69" s="156">
        <v>390</v>
      </c>
      <c r="E69" s="156"/>
    </row>
    <row r="70" spans="1:5" ht="20">
      <c r="A70" s="359"/>
      <c r="B70" s="360"/>
      <c r="C70" s="155" t="s">
        <v>112</v>
      </c>
      <c r="D70" s="156"/>
      <c r="E70" s="156"/>
    </row>
    <row r="71" spans="1:5" ht="20">
      <c r="A71" s="359"/>
      <c r="B71" s="360"/>
      <c r="C71" s="155" t="s">
        <v>97</v>
      </c>
      <c r="D71" s="156">
        <v>390</v>
      </c>
      <c r="E71" s="156"/>
    </row>
    <row r="72" spans="1:5" ht="20">
      <c r="A72" s="359"/>
      <c r="B72" s="360"/>
      <c r="C72" s="361" t="s">
        <v>114</v>
      </c>
      <c r="D72" s="362"/>
      <c r="E72" s="363"/>
    </row>
    <row r="73" spans="1:5" ht="20">
      <c r="A73" s="359"/>
      <c r="B73" s="360"/>
      <c r="C73" s="155" t="s">
        <v>81</v>
      </c>
      <c r="D73" s="156">
        <v>2862</v>
      </c>
      <c r="E73" s="156"/>
    </row>
    <row r="74" spans="1:5" ht="20">
      <c r="A74" s="359"/>
      <c r="B74" s="360"/>
      <c r="C74" s="155" t="s">
        <v>112</v>
      </c>
      <c r="D74" s="156"/>
      <c r="E74" s="156"/>
    </row>
    <row r="75" spans="1:5" ht="20">
      <c r="A75" s="359"/>
      <c r="B75" s="360"/>
      <c r="C75" s="155" t="s">
        <v>97</v>
      </c>
      <c r="D75" s="156">
        <v>2862</v>
      </c>
      <c r="E75" s="156"/>
    </row>
    <row r="76" spans="1:5" ht="20">
      <c r="A76" s="359"/>
      <c r="B76" s="360"/>
      <c r="C76" s="361" t="s">
        <v>115</v>
      </c>
      <c r="D76" s="362"/>
      <c r="E76" s="363"/>
    </row>
    <row r="77" spans="1:5" ht="20">
      <c r="A77" s="359"/>
      <c r="B77" s="360"/>
      <c r="C77" s="155" t="s">
        <v>81</v>
      </c>
      <c r="D77" s="156">
        <v>100</v>
      </c>
      <c r="E77" s="156"/>
    </row>
    <row r="78" spans="1:5" ht="20">
      <c r="A78" s="359"/>
      <c r="B78" s="360"/>
      <c r="C78" s="155" t="s">
        <v>112</v>
      </c>
      <c r="D78" s="156"/>
      <c r="E78" s="156"/>
    </row>
    <row r="79" spans="1:5" ht="20">
      <c r="A79" s="359"/>
      <c r="B79" s="360"/>
      <c r="C79" s="155" t="s">
        <v>97</v>
      </c>
      <c r="D79" s="156">
        <v>100</v>
      </c>
      <c r="E79" s="156"/>
    </row>
    <row r="80" spans="1:5" ht="20">
      <c r="A80" s="359"/>
      <c r="B80" s="360"/>
      <c r="C80" s="361" t="s">
        <v>116</v>
      </c>
      <c r="D80" s="362"/>
      <c r="E80" s="363"/>
    </row>
    <row r="81" spans="1:5" ht="20">
      <c r="A81" s="359"/>
      <c r="B81" s="360"/>
      <c r="C81" s="155" t="s">
        <v>81</v>
      </c>
      <c r="D81" s="158">
        <v>61.28</v>
      </c>
      <c r="E81" s="156"/>
    </row>
    <row r="82" spans="1:5" ht="20">
      <c r="A82" s="359"/>
      <c r="B82" s="360"/>
      <c r="C82" s="155" t="s">
        <v>112</v>
      </c>
      <c r="D82" s="156"/>
      <c r="E82" s="156"/>
    </row>
    <row r="83" spans="1:5" ht="20">
      <c r="A83" s="359"/>
      <c r="B83" s="360"/>
      <c r="C83" s="155" t="s">
        <v>97</v>
      </c>
      <c r="D83" s="158">
        <v>61.28</v>
      </c>
      <c r="E83" s="156"/>
    </row>
    <row r="84" spans="1:5" ht="20">
      <c r="A84" s="364">
        <v>5</v>
      </c>
      <c r="B84" s="360" t="s">
        <v>544</v>
      </c>
      <c r="C84" s="361" t="s">
        <v>567</v>
      </c>
      <c r="D84" s="362"/>
      <c r="E84" s="363"/>
    </row>
    <row r="85" spans="1:5" ht="20">
      <c r="A85" s="364"/>
      <c r="B85" s="360"/>
      <c r="C85" s="155" t="s">
        <v>81</v>
      </c>
      <c r="D85" s="157">
        <v>7030</v>
      </c>
      <c r="E85" s="156"/>
    </row>
    <row r="86" spans="1:5" ht="20">
      <c r="A86" s="364"/>
      <c r="B86" s="360"/>
      <c r="C86" s="155" t="s">
        <v>112</v>
      </c>
      <c r="D86" s="156"/>
      <c r="E86" s="156"/>
    </row>
    <row r="87" spans="1:5" ht="20">
      <c r="A87" s="364"/>
      <c r="B87" s="360"/>
      <c r="C87" s="155" t="s">
        <v>97</v>
      </c>
      <c r="D87" s="157">
        <v>7030</v>
      </c>
      <c r="E87" s="156"/>
    </row>
    <row r="88" spans="1:5" ht="20">
      <c r="A88" s="364"/>
      <c r="B88" s="360"/>
      <c r="C88" s="361" t="s">
        <v>559</v>
      </c>
      <c r="D88" s="362"/>
      <c r="E88" s="363"/>
    </row>
    <row r="89" spans="1:5" ht="20">
      <c r="A89" s="364"/>
      <c r="B89" s="360"/>
      <c r="C89" s="155" t="s">
        <v>81</v>
      </c>
      <c r="D89" s="157">
        <v>1528</v>
      </c>
      <c r="E89" s="156"/>
    </row>
    <row r="90" spans="1:5" ht="20">
      <c r="A90" s="364"/>
      <c r="B90" s="360"/>
      <c r="C90" s="155" t="s">
        <v>112</v>
      </c>
      <c r="D90" s="156"/>
      <c r="E90" s="156"/>
    </row>
    <row r="91" spans="1:5" ht="20">
      <c r="A91" s="364"/>
      <c r="B91" s="360"/>
      <c r="C91" s="155" t="s">
        <v>97</v>
      </c>
      <c r="D91" s="157">
        <v>1528</v>
      </c>
      <c r="E91" s="156"/>
    </row>
    <row r="92" spans="1:5" ht="20">
      <c r="A92" s="364"/>
      <c r="B92" s="360"/>
      <c r="C92" s="361" t="s">
        <v>114</v>
      </c>
      <c r="D92" s="362"/>
      <c r="E92" s="363"/>
    </row>
    <row r="93" spans="1:5" ht="20">
      <c r="A93" s="364"/>
      <c r="B93" s="360"/>
      <c r="C93" s="155" t="s">
        <v>81</v>
      </c>
      <c r="D93" s="157">
        <v>3329</v>
      </c>
      <c r="E93" s="156"/>
    </row>
    <row r="94" spans="1:5" ht="20">
      <c r="A94" s="364"/>
      <c r="B94" s="360"/>
      <c r="C94" s="155" t="s">
        <v>112</v>
      </c>
      <c r="D94" s="156"/>
      <c r="E94" s="156"/>
    </row>
    <row r="95" spans="1:5" ht="20">
      <c r="A95" s="364"/>
      <c r="B95" s="360"/>
      <c r="C95" s="155" t="s">
        <v>97</v>
      </c>
      <c r="D95" s="157">
        <v>3329</v>
      </c>
      <c r="E95" s="156"/>
    </row>
    <row r="96" spans="1:5" ht="20">
      <c r="A96" s="364"/>
      <c r="B96" s="360"/>
      <c r="C96" s="361" t="s">
        <v>115</v>
      </c>
      <c r="D96" s="362"/>
      <c r="E96" s="363"/>
    </row>
    <row r="97" spans="1:5" ht="20">
      <c r="A97" s="364"/>
      <c r="B97" s="360"/>
      <c r="C97" s="155" t="s">
        <v>81</v>
      </c>
      <c r="D97" s="157">
        <v>100</v>
      </c>
      <c r="E97" s="156"/>
    </row>
    <row r="98" spans="1:5" ht="20">
      <c r="A98" s="364"/>
      <c r="B98" s="360"/>
      <c r="C98" s="155" t="s">
        <v>112</v>
      </c>
      <c r="D98" s="156"/>
      <c r="E98" s="156"/>
    </row>
    <row r="99" spans="1:5" ht="20">
      <c r="A99" s="364"/>
      <c r="B99" s="360"/>
      <c r="C99" s="155" t="s">
        <v>97</v>
      </c>
      <c r="D99" s="157">
        <v>100</v>
      </c>
      <c r="E99" s="156"/>
    </row>
    <row r="100" spans="1:5" ht="20">
      <c r="A100" s="364"/>
      <c r="B100" s="360"/>
      <c r="C100" s="361" t="s">
        <v>116</v>
      </c>
      <c r="D100" s="362"/>
      <c r="E100" s="363"/>
    </row>
    <row r="101" spans="1:5" ht="20">
      <c r="A101" s="364"/>
      <c r="B101" s="360"/>
      <c r="C101" s="155" t="s">
        <v>81</v>
      </c>
      <c r="D101" s="157">
        <v>87</v>
      </c>
      <c r="E101" s="156"/>
    </row>
    <row r="102" spans="1:5" ht="20">
      <c r="A102" s="364"/>
      <c r="B102" s="360"/>
      <c r="C102" s="155" t="s">
        <v>112</v>
      </c>
      <c r="D102" s="156"/>
      <c r="E102" s="156"/>
    </row>
    <row r="103" spans="1:5" ht="20">
      <c r="A103" s="364"/>
      <c r="B103" s="360"/>
      <c r="C103" s="155" t="s">
        <v>97</v>
      </c>
      <c r="D103" s="157">
        <v>87</v>
      </c>
      <c r="E103" s="156"/>
    </row>
    <row r="104" spans="1:5" ht="20">
      <c r="A104" s="359">
        <v>6</v>
      </c>
      <c r="B104" s="360" t="s">
        <v>543</v>
      </c>
      <c r="C104" s="361" t="s">
        <v>568</v>
      </c>
      <c r="D104" s="362"/>
      <c r="E104" s="363"/>
    </row>
    <row r="105" spans="1:5" ht="20">
      <c r="A105" s="359"/>
      <c r="B105" s="360"/>
      <c r="C105" s="155" t="s">
        <v>81</v>
      </c>
      <c r="D105" s="157">
        <v>15241</v>
      </c>
      <c r="E105" s="156"/>
    </row>
    <row r="106" spans="1:5" ht="20">
      <c r="A106" s="359"/>
      <c r="B106" s="360"/>
      <c r="C106" s="155" t="s">
        <v>112</v>
      </c>
      <c r="D106" s="157">
        <v>1500</v>
      </c>
      <c r="E106" s="156"/>
    </row>
    <row r="107" spans="1:5" ht="20">
      <c r="A107" s="359"/>
      <c r="B107" s="360"/>
      <c r="C107" s="155" t="s">
        <v>97</v>
      </c>
      <c r="D107" s="157">
        <v>16741</v>
      </c>
      <c r="E107" s="156"/>
    </row>
    <row r="108" spans="1:5" ht="20">
      <c r="A108" s="359"/>
      <c r="B108" s="360"/>
      <c r="C108" s="361" t="s">
        <v>113</v>
      </c>
      <c r="D108" s="362"/>
      <c r="E108" s="363"/>
    </row>
    <row r="109" spans="1:5" ht="20">
      <c r="A109" s="359"/>
      <c r="B109" s="360"/>
      <c r="C109" s="155" t="s">
        <v>81</v>
      </c>
      <c r="D109" s="157">
        <v>2127</v>
      </c>
      <c r="E109" s="156"/>
    </row>
    <row r="110" spans="1:5" ht="20">
      <c r="A110" s="359"/>
      <c r="B110" s="360"/>
      <c r="C110" s="155" t="s">
        <v>112</v>
      </c>
      <c r="D110" s="156"/>
      <c r="E110" s="156"/>
    </row>
    <row r="111" spans="1:5" ht="20">
      <c r="A111" s="359"/>
      <c r="B111" s="360"/>
      <c r="C111" s="155" t="s">
        <v>97</v>
      </c>
      <c r="D111" s="157">
        <v>2127</v>
      </c>
      <c r="E111" s="156"/>
    </row>
    <row r="112" spans="1:5" ht="20">
      <c r="A112" s="359"/>
      <c r="B112" s="360"/>
      <c r="C112" s="361" t="s">
        <v>114</v>
      </c>
      <c r="D112" s="362"/>
      <c r="E112" s="363"/>
    </row>
    <row r="113" spans="1:5" ht="20">
      <c r="A113" s="359"/>
      <c r="B113" s="360"/>
      <c r="C113" s="155" t="s">
        <v>81</v>
      </c>
      <c r="D113" s="157">
        <v>2038</v>
      </c>
      <c r="E113" s="156"/>
    </row>
    <row r="114" spans="1:5" ht="20">
      <c r="A114" s="359"/>
      <c r="B114" s="360"/>
      <c r="C114" s="155" t="s">
        <v>112</v>
      </c>
      <c r="D114" s="156"/>
      <c r="E114" s="156"/>
    </row>
    <row r="115" spans="1:5" ht="20">
      <c r="A115" s="359"/>
      <c r="B115" s="360"/>
      <c r="C115" s="155" t="s">
        <v>97</v>
      </c>
      <c r="D115" s="157">
        <v>2038</v>
      </c>
      <c r="E115" s="156"/>
    </row>
    <row r="116" spans="1:5" ht="20">
      <c r="A116" s="359"/>
      <c r="B116" s="360"/>
      <c r="C116" s="361" t="s">
        <v>115</v>
      </c>
      <c r="D116" s="362"/>
      <c r="E116" s="363"/>
    </row>
    <row r="117" spans="1:5" ht="20">
      <c r="A117" s="359"/>
      <c r="B117" s="360"/>
      <c r="C117" s="155" t="s">
        <v>81</v>
      </c>
      <c r="D117" s="158">
        <v>95.81</v>
      </c>
      <c r="E117" s="156"/>
    </row>
    <row r="118" spans="1:5" ht="20">
      <c r="A118" s="359"/>
      <c r="B118" s="360"/>
      <c r="C118" s="155" t="s">
        <v>112</v>
      </c>
      <c r="D118" s="156"/>
      <c r="E118" s="156"/>
    </row>
    <row r="119" spans="1:5" ht="20">
      <c r="A119" s="359"/>
      <c r="B119" s="360"/>
      <c r="C119" s="155" t="s">
        <v>97</v>
      </c>
      <c r="D119" s="158">
        <v>95.81</v>
      </c>
      <c r="E119" s="156"/>
    </row>
    <row r="120" spans="1:5" ht="20">
      <c r="A120" s="359"/>
      <c r="B120" s="360"/>
      <c r="C120" s="361" t="s">
        <v>116</v>
      </c>
      <c r="D120" s="362"/>
      <c r="E120" s="363"/>
    </row>
    <row r="121" spans="1:5" ht="20">
      <c r="A121" s="359"/>
      <c r="B121" s="360"/>
      <c r="C121" s="155" t="s">
        <v>81</v>
      </c>
      <c r="D121" s="159">
        <v>80.900000000000006</v>
      </c>
      <c r="E121" s="156"/>
    </row>
    <row r="122" spans="1:5" ht="20">
      <c r="A122" s="359"/>
      <c r="B122" s="360"/>
      <c r="C122" s="155" t="s">
        <v>112</v>
      </c>
      <c r="D122" s="159">
        <v>99.9</v>
      </c>
      <c r="E122" s="156"/>
    </row>
    <row r="123" spans="1:5" ht="20">
      <c r="A123" s="359"/>
      <c r="B123" s="360"/>
      <c r="C123" s="155" t="s">
        <v>97</v>
      </c>
      <c r="D123" s="159">
        <v>82.6</v>
      </c>
      <c r="E123" s="156"/>
    </row>
    <row r="124" spans="1:5" ht="20">
      <c r="A124" s="359">
        <v>7</v>
      </c>
      <c r="B124" s="360" t="s">
        <v>560</v>
      </c>
      <c r="C124" s="361" t="s">
        <v>567</v>
      </c>
      <c r="D124" s="362"/>
      <c r="E124" s="363"/>
    </row>
    <row r="125" spans="1:5" ht="20">
      <c r="A125" s="359"/>
      <c r="B125" s="360"/>
      <c r="C125" s="155" t="s">
        <v>81</v>
      </c>
      <c r="D125" s="157">
        <v>5600</v>
      </c>
      <c r="E125" s="156"/>
    </row>
    <row r="126" spans="1:5" ht="20">
      <c r="A126" s="359"/>
      <c r="B126" s="360"/>
      <c r="C126" s="155" t="s">
        <v>112</v>
      </c>
      <c r="D126" s="156"/>
      <c r="E126" s="156"/>
    </row>
    <row r="127" spans="1:5" ht="20">
      <c r="A127" s="359"/>
      <c r="B127" s="360"/>
      <c r="C127" s="155" t="s">
        <v>97</v>
      </c>
      <c r="D127" s="157">
        <v>5600</v>
      </c>
      <c r="E127" s="156"/>
    </row>
    <row r="128" spans="1:5" ht="20">
      <c r="A128" s="359"/>
      <c r="B128" s="360"/>
      <c r="C128" s="361" t="s">
        <v>113</v>
      </c>
      <c r="D128" s="362"/>
      <c r="E128" s="363"/>
    </row>
    <row r="129" spans="1:5" ht="20">
      <c r="A129" s="359"/>
      <c r="B129" s="360"/>
      <c r="C129" s="155" t="s">
        <v>81</v>
      </c>
      <c r="D129" s="156"/>
      <c r="E129" s="156"/>
    </row>
    <row r="130" spans="1:5" ht="20">
      <c r="A130" s="359"/>
      <c r="B130" s="360"/>
      <c r="C130" s="155" t="s">
        <v>112</v>
      </c>
      <c r="D130" s="156"/>
      <c r="E130" s="156"/>
    </row>
    <row r="131" spans="1:5" ht="20">
      <c r="A131" s="359"/>
      <c r="B131" s="360"/>
      <c r="C131" s="155" t="s">
        <v>97</v>
      </c>
      <c r="D131" s="156"/>
      <c r="E131" s="156"/>
    </row>
    <row r="132" spans="1:5" ht="20">
      <c r="A132" s="359"/>
      <c r="B132" s="360"/>
      <c r="C132" s="361" t="s">
        <v>114</v>
      </c>
      <c r="D132" s="362"/>
      <c r="E132" s="363"/>
    </row>
    <row r="133" spans="1:5" ht="20">
      <c r="A133" s="359"/>
      <c r="B133" s="360"/>
      <c r="C133" s="155" t="s">
        <v>81</v>
      </c>
      <c r="D133" s="157">
        <v>3549</v>
      </c>
      <c r="E133" s="156"/>
    </row>
    <row r="134" spans="1:5" ht="20">
      <c r="A134" s="359"/>
      <c r="B134" s="360"/>
      <c r="C134" s="155" t="s">
        <v>112</v>
      </c>
      <c r="D134" s="156"/>
      <c r="E134" s="156"/>
    </row>
    <row r="135" spans="1:5" ht="20">
      <c r="A135" s="359"/>
      <c r="B135" s="360"/>
      <c r="C135" s="155" t="s">
        <v>97</v>
      </c>
      <c r="D135" s="157">
        <v>3549</v>
      </c>
      <c r="E135" s="156"/>
    </row>
    <row r="136" spans="1:5" ht="20">
      <c r="A136" s="359"/>
      <c r="B136" s="360"/>
      <c r="C136" s="361" t="s">
        <v>115</v>
      </c>
      <c r="D136" s="362"/>
      <c r="E136" s="363"/>
    </row>
    <row r="137" spans="1:5" ht="20">
      <c r="A137" s="359"/>
      <c r="B137" s="360"/>
      <c r="C137" s="155" t="s">
        <v>81</v>
      </c>
      <c r="D137" s="157">
        <v>100</v>
      </c>
      <c r="E137" s="156"/>
    </row>
    <row r="138" spans="1:5" ht="20">
      <c r="A138" s="359"/>
      <c r="B138" s="360"/>
      <c r="C138" s="155" t="s">
        <v>112</v>
      </c>
      <c r="D138" s="156"/>
      <c r="E138" s="156"/>
    </row>
    <row r="139" spans="1:5" ht="20">
      <c r="A139" s="359"/>
      <c r="B139" s="360"/>
      <c r="C139" s="155" t="s">
        <v>97</v>
      </c>
      <c r="D139" s="157">
        <v>100</v>
      </c>
      <c r="E139" s="156"/>
    </row>
    <row r="140" spans="1:5" ht="20">
      <c r="A140" s="359"/>
      <c r="B140" s="360"/>
      <c r="C140" s="361" t="s">
        <v>116</v>
      </c>
      <c r="D140" s="362"/>
      <c r="E140" s="363"/>
    </row>
    <row r="141" spans="1:5" ht="20">
      <c r="A141" s="359"/>
      <c r="B141" s="360"/>
      <c r="C141" s="155" t="s">
        <v>81</v>
      </c>
      <c r="D141" s="159">
        <v>92.4</v>
      </c>
      <c r="E141" s="156"/>
    </row>
    <row r="142" spans="1:5" ht="20">
      <c r="A142" s="359"/>
      <c r="B142" s="360"/>
      <c r="C142" s="155" t="s">
        <v>112</v>
      </c>
      <c r="D142" s="156"/>
      <c r="E142" s="156"/>
    </row>
    <row r="143" spans="1:5" ht="20">
      <c r="A143" s="359"/>
      <c r="B143" s="360"/>
      <c r="C143" s="155" t="s">
        <v>97</v>
      </c>
      <c r="D143" s="159">
        <v>92.4</v>
      </c>
      <c r="E143" s="156"/>
    </row>
    <row r="144" spans="1:5" ht="20">
      <c r="A144" s="359">
        <v>8</v>
      </c>
      <c r="B144" s="360" t="s">
        <v>561</v>
      </c>
      <c r="C144" s="361" t="s">
        <v>567</v>
      </c>
      <c r="D144" s="362"/>
      <c r="E144" s="363"/>
    </row>
    <row r="145" spans="1:5" ht="20">
      <c r="A145" s="359"/>
      <c r="B145" s="360"/>
      <c r="C145" s="155" t="s">
        <v>81</v>
      </c>
      <c r="D145" s="157">
        <v>1600</v>
      </c>
      <c r="E145" s="156"/>
    </row>
    <row r="146" spans="1:5" ht="20">
      <c r="A146" s="359"/>
      <c r="B146" s="360"/>
      <c r="C146" s="155" t="s">
        <v>112</v>
      </c>
      <c r="D146" s="156"/>
      <c r="E146" s="156"/>
    </row>
    <row r="147" spans="1:5" ht="20">
      <c r="A147" s="359"/>
      <c r="B147" s="360"/>
      <c r="C147" s="155" t="s">
        <v>97</v>
      </c>
      <c r="D147" s="157">
        <v>1600</v>
      </c>
      <c r="E147" s="156"/>
    </row>
    <row r="148" spans="1:5" ht="20">
      <c r="A148" s="359"/>
      <c r="B148" s="360"/>
      <c r="C148" s="361" t="s">
        <v>113</v>
      </c>
      <c r="D148" s="362"/>
      <c r="E148" s="363"/>
    </row>
    <row r="149" spans="1:5" ht="20">
      <c r="A149" s="359"/>
      <c r="B149" s="360"/>
      <c r="C149" s="155" t="s">
        <v>81</v>
      </c>
      <c r="D149" s="156"/>
      <c r="E149" s="156"/>
    </row>
    <row r="150" spans="1:5" ht="20">
      <c r="A150" s="359"/>
      <c r="B150" s="360"/>
      <c r="C150" s="155" t="s">
        <v>112</v>
      </c>
      <c r="D150" s="156"/>
      <c r="E150" s="156"/>
    </row>
    <row r="151" spans="1:5" ht="20">
      <c r="A151" s="359"/>
      <c r="B151" s="360"/>
      <c r="C151" s="155" t="s">
        <v>97</v>
      </c>
      <c r="D151" s="156"/>
      <c r="E151" s="156"/>
    </row>
    <row r="152" spans="1:5" ht="20">
      <c r="A152" s="359"/>
      <c r="B152" s="360"/>
      <c r="C152" s="361" t="s">
        <v>114</v>
      </c>
      <c r="D152" s="362"/>
      <c r="E152" s="363"/>
    </row>
    <row r="153" spans="1:5" ht="20">
      <c r="A153" s="359"/>
      <c r="B153" s="360"/>
      <c r="C153" s="155" t="s">
        <v>81</v>
      </c>
      <c r="D153" s="157">
        <v>1458</v>
      </c>
      <c r="E153" s="156"/>
    </row>
    <row r="154" spans="1:5" ht="20">
      <c r="A154" s="359"/>
      <c r="B154" s="360"/>
      <c r="C154" s="155" t="s">
        <v>112</v>
      </c>
      <c r="D154" s="156"/>
      <c r="E154" s="156"/>
    </row>
    <row r="155" spans="1:5" ht="20">
      <c r="A155" s="359"/>
      <c r="B155" s="360"/>
      <c r="C155" s="155" t="s">
        <v>97</v>
      </c>
      <c r="D155" s="157">
        <v>1458</v>
      </c>
      <c r="E155" s="156"/>
    </row>
    <row r="156" spans="1:5" ht="20">
      <c r="A156" s="359"/>
      <c r="B156" s="360"/>
      <c r="C156" s="361" t="s">
        <v>115</v>
      </c>
      <c r="D156" s="362"/>
      <c r="E156" s="363"/>
    </row>
    <row r="157" spans="1:5" ht="20">
      <c r="A157" s="359"/>
      <c r="B157" s="360"/>
      <c r="C157" s="155" t="s">
        <v>81</v>
      </c>
      <c r="D157" s="157">
        <v>10</v>
      </c>
      <c r="E157" s="156"/>
    </row>
    <row r="158" spans="1:5" ht="20">
      <c r="A158" s="359"/>
      <c r="B158" s="360"/>
      <c r="C158" s="155" t="s">
        <v>112</v>
      </c>
      <c r="D158" s="156"/>
      <c r="E158" s="156"/>
    </row>
    <row r="159" spans="1:5" ht="20">
      <c r="A159" s="359"/>
      <c r="B159" s="360"/>
      <c r="C159" s="155" t="s">
        <v>97</v>
      </c>
      <c r="D159" s="157">
        <v>100</v>
      </c>
      <c r="E159" s="156"/>
    </row>
    <row r="160" spans="1:5" ht="20">
      <c r="A160" s="359"/>
      <c r="B160" s="360"/>
      <c r="C160" s="361" t="s">
        <v>116</v>
      </c>
      <c r="D160" s="362"/>
      <c r="E160" s="363"/>
    </row>
    <row r="161" spans="1:5" ht="20">
      <c r="A161" s="359"/>
      <c r="B161" s="360"/>
      <c r="C161" s="155" t="s">
        <v>81</v>
      </c>
      <c r="D161" s="157">
        <v>91</v>
      </c>
      <c r="E161" s="156"/>
    </row>
    <row r="162" spans="1:5" ht="20">
      <c r="A162" s="359"/>
      <c r="B162" s="360"/>
      <c r="C162" s="155" t="s">
        <v>112</v>
      </c>
      <c r="D162" s="156"/>
      <c r="E162" s="156"/>
    </row>
    <row r="163" spans="1:5" ht="20">
      <c r="A163" s="359"/>
      <c r="B163" s="360"/>
      <c r="C163" s="155" t="s">
        <v>97</v>
      </c>
      <c r="D163" s="157">
        <v>91</v>
      </c>
      <c r="E163" s="156"/>
    </row>
    <row r="164" spans="1:5" ht="20">
      <c r="A164" s="359">
        <v>9</v>
      </c>
      <c r="B164" s="360" t="s">
        <v>562</v>
      </c>
      <c r="C164" s="361" t="s">
        <v>567</v>
      </c>
      <c r="D164" s="362"/>
      <c r="E164" s="363"/>
    </row>
    <row r="165" spans="1:5" ht="20">
      <c r="A165" s="359"/>
      <c r="B165" s="360"/>
      <c r="C165" s="155" t="s">
        <v>81</v>
      </c>
      <c r="D165" s="156"/>
      <c r="E165" s="156"/>
    </row>
    <row r="166" spans="1:5" ht="20">
      <c r="A166" s="359"/>
      <c r="B166" s="360"/>
      <c r="C166" s="155" t="s">
        <v>112</v>
      </c>
      <c r="D166" s="157">
        <v>17300</v>
      </c>
      <c r="E166" s="156"/>
    </row>
    <row r="167" spans="1:5" ht="20">
      <c r="A167" s="359"/>
      <c r="B167" s="360"/>
      <c r="C167" s="155" t="s">
        <v>97</v>
      </c>
      <c r="D167" s="157">
        <v>17300</v>
      </c>
      <c r="E167" s="156"/>
    </row>
    <row r="168" spans="1:5" ht="20">
      <c r="A168" s="359"/>
      <c r="B168" s="360"/>
      <c r="C168" s="361" t="s">
        <v>113</v>
      </c>
      <c r="D168" s="362"/>
      <c r="E168" s="363"/>
    </row>
    <row r="169" spans="1:5" ht="20">
      <c r="A169" s="359"/>
      <c r="B169" s="360"/>
      <c r="C169" s="155" t="s">
        <v>81</v>
      </c>
      <c r="D169" s="156"/>
      <c r="E169" s="156"/>
    </row>
    <row r="170" spans="1:5" ht="20">
      <c r="A170" s="359"/>
      <c r="B170" s="360"/>
      <c r="C170" s="155" t="s">
        <v>112</v>
      </c>
      <c r="D170" s="156"/>
      <c r="E170" s="156"/>
    </row>
    <row r="171" spans="1:5" ht="20">
      <c r="A171" s="359"/>
      <c r="B171" s="360"/>
      <c r="C171" s="155" t="s">
        <v>97</v>
      </c>
      <c r="D171" s="156"/>
      <c r="E171" s="156"/>
    </row>
    <row r="172" spans="1:5" ht="20">
      <c r="A172" s="359"/>
      <c r="B172" s="360"/>
      <c r="C172" s="361" t="s">
        <v>114</v>
      </c>
      <c r="D172" s="362"/>
      <c r="E172" s="363"/>
    </row>
    <row r="173" spans="1:5" ht="20">
      <c r="A173" s="359"/>
      <c r="B173" s="360"/>
      <c r="C173" s="155" t="s">
        <v>81</v>
      </c>
      <c r="D173" s="157"/>
      <c r="E173" s="156"/>
    </row>
    <row r="174" spans="1:5" ht="20">
      <c r="A174" s="359"/>
      <c r="B174" s="360"/>
      <c r="C174" s="155" t="s">
        <v>112</v>
      </c>
      <c r="D174" s="157">
        <v>14299</v>
      </c>
      <c r="E174" s="156"/>
    </row>
    <row r="175" spans="1:5" ht="20">
      <c r="A175" s="359"/>
      <c r="B175" s="360"/>
      <c r="C175" s="155" t="s">
        <v>97</v>
      </c>
      <c r="D175" s="157">
        <v>14299</v>
      </c>
      <c r="E175" s="156"/>
    </row>
    <row r="176" spans="1:5" ht="20">
      <c r="A176" s="359"/>
      <c r="B176" s="360"/>
      <c r="C176" s="361" t="s">
        <v>115</v>
      </c>
      <c r="D176" s="362"/>
      <c r="E176" s="363"/>
    </row>
    <row r="177" spans="1:5" ht="20">
      <c r="A177" s="359"/>
      <c r="B177" s="360"/>
      <c r="C177" s="155" t="s">
        <v>81</v>
      </c>
      <c r="D177" s="156"/>
      <c r="E177" s="156"/>
    </row>
    <row r="178" spans="1:5" ht="20">
      <c r="A178" s="359"/>
      <c r="B178" s="360"/>
      <c r="C178" s="155" t="s">
        <v>112</v>
      </c>
      <c r="D178" s="157">
        <v>100</v>
      </c>
      <c r="E178" s="156"/>
    </row>
    <row r="179" spans="1:5" ht="20">
      <c r="A179" s="359"/>
      <c r="B179" s="360"/>
      <c r="C179" s="155" t="s">
        <v>97</v>
      </c>
      <c r="D179" s="157">
        <v>100</v>
      </c>
      <c r="E179" s="156"/>
    </row>
    <row r="180" spans="1:5" ht="20">
      <c r="A180" s="359"/>
      <c r="B180" s="360"/>
      <c r="C180" s="361" t="s">
        <v>116</v>
      </c>
      <c r="D180" s="362"/>
      <c r="E180" s="363"/>
    </row>
    <row r="181" spans="1:5" ht="20">
      <c r="A181" s="359"/>
      <c r="B181" s="360"/>
      <c r="C181" s="155" t="s">
        <v>81</v>
      </c>
      <c r="E181" s="156"/>
    </row>
    <row r="182" spans="1:5" ht="20">
      <c r="A182" s="359"/>
      <c r="B182" s="360"/>
      <c r="C182" s="155" t="s">
        <v>112</v>
      </c>
      <c r="D182" s="159">
        <v>82.6</v>
      </c>
      <c r="E182" s="156"/>
    </row>
    <row r="183" spans="1:5" ht="20">
      <c r="A183" s="359"/>
      <c r="B183" s="360"/>
      <c r="C183" s="155" t="s">
        <v>97</v>
      </c>
      <c r="D183" s="156"/>
      <c r="E183" s="156"/>
    </row>
    <row r="184" spans="1:5" ht="20">
      <c r="A184" s="364">
        <v>10</v>
      </c>
      <c r="B184" s="360" t="s">
        <v>563</v>
      </c>
      <c r="C184" s="361" t="s">
        <v>567</v>
      </c>
      <c r="D184" s="362"/>
      <c r="E184" s="363"/>
    </row>
    <row r="185" spans="1:5" ht="20">
      <c r="A185" s="364"/>
      <c r="B185" s="360"/>
      <c r="C185" s="155" t="s">
        <v>81</v>
      </c>
      <c r="D185" s="157">
        <v>1000</v>
      </c>
      <c r="E185" s="156"/>
    </row>
    <row r="186" spans="1:5" ht="20">
      <c r="A186" s="364"/>
      <c r="B186" s="360"/>
      <c r="C186" s="155" t="s">
        <v>112</v>
      </c>
      <c r="D186" s="156"/>
      <c r="E186" s="156"/>
    </row>
    <row r="187" spans="1:5" ht="20">
      <c r="A187" s="364"/>
      <c r="B187" s="360"/>
      <c r="C187" s="155" t="s">
        <v>97</v>
      </c>
      <c r="D187" s="157">
        <v>1000</v>
      </c>
      <c r="E187" s="156"/>
    </row>
    <row r="188" spans="1:5" ht="20">
      <c r="A188" s="364"/>
      <c r="B188" s="360"/>
      <c r="C188" s="361" t="s">
        <v>113</v>
      </c>
      <c r="D188" s="362"/>
      <c r="E188" s="363"/>
    </row>
    <row r="189" spans="1:5" ht="20">
      <c r="A189" s="364"/>
      <c r="B189" s="360"/>
      <c r="C189" s="155" t="s">
        <v>81</v>
      </c>
      <c r="D189" s="156"/>
      <c r="E189" s="156"/>
    </row>
    <row r="190" spans="1:5" ht="20">
      <c r="A190" s="364"/>
      <c r="B190" s="360"/>
      <c r="C190" s="155" t="s">
        <v>112</v>
      </c>
      <c r="D190" s="156"/>
      <c r="E190" s="156"/>
    </row>
    <row r="191" spans="1:5" ht="20">
      <c r="A191" s="364"/>
      <c r="B191" s="360"/>
      <c r="C191" s="155" t="s">
        <v>97</v>
      </c>
      <c r="D191" s="156"/>
      <c r="E191" s="156"/>
    </row>
    <row r="192" spans="1:5" ht="20">
      <c r="A192" s="364"/>
      <c r="B192" s="360"/>
      <c r="C192" s="361" t="s">
        <v>114</v>
      </c>
      <c r="D192" s="362"/>
      <c r="E192" s="363"/>
    </row>
    <row r="193" spans="1:5" ht="20">
      <c r="A193" s="364"/>
      <c r="B193" s="360"/>
      <c r="C193" s="155" t="s">
        <v>81</v>
      </c>
      <c r="D193" s="157">
        <v>815</v>
      </c>
      <c r="E193" s="156"/>
    </row>
    <row r="194" spans="1:5" ht="20">
      <c r="A194" s="364"/>
      <c r="B194" s="360"/>
      <c r="C194" s="155" t="s">
        <v>112</v>
      </c>
      <c r="D194" s="156"/>
      <c r="E194" s="156"/>
    </row>
    <row r="195" spans="1:5" ht="20">
      <c r="A195" s="364"/>
      <c r="B195" s="360"/>
      <c r="C195" s="155" t="s">
        <v>97</v>
      </c>
      <c r="D195" s="157">
        <v>815</v>
      </c>
      <c r="E195" s="156"/>
    </row>
    <row r="196" spans="1:5" ht="20">
      <c r="A196" s="364"/>
      <c r="B196" s="360"/>
      <c r="C196" s="361" t="s">
        <v>115</v>
      </c>
      <c r="D196" s="362"/>
      <c r="E196" s="363"/>
    </row>
    <row r="197" spans="1:5" ht="20">
      <c r="A197" s="364"/>
      <c r="B197" s="360"/>
      <c r="C197" s="155" t="s">
        <v>81</v>
      </c>
      <c r="D197" s="157">
        <v>100</v>
      </c>
      <c r="E197" s="156"/>
    </row>
    <row r="198" spans="1:5" ht="20">
      <c r="A198" s="364"/>
      <c r="B198" s="360"/>
      <c r="C198" s="155" t="s">
        <v>112</v>
      </c>
      <c r="D198" s="156"/>
      <c r="E198" s="156"/>
    </row>
    <row r="199" spans="1:5" ht="20">
      <c r="A199" s="364"/>
      <c r="B199" s="360"/>
      <c r="C199" s="155" t="s">
        <v>97</v>
      </c>
      <c r="D199" s="157">
        <v>100</v>
      </c>
      <c r="E199" s="156"/>
    </row>
    <row r="200" spans="1:5" ht="20">
      <c r="A200" s="364"/>
      <c r="B200" s="360"/>
      <c r="C200" s="361" t="s">
        <v>116</v>
      </c>
      <c r="D200" s="362"/>
      <c r="E200" s="363"/>
    </row>
    <row r="201" spans="1:5" ht="20">
      <c r="A201" s="364"/>
      <c r="B201" s="360"/>
      <c r="C201" s="155" t="s">
        <v>81</v>
      </c>
      <c r="D201" s="159">
        <v>81.5</v>
      </c>
      <c r="E201" s="156"/>
    </row>
    <row r="202" spans="1:5" ht="20">
      <c r="A202" s="364"/>
      <c r="B202" s="360"/>
      <c r="C202" s="155" t="s">
        <v>112</v>
      </c>
      <c r="D202" s="156"/>
      <c r="E202" s="156"/>
    </row>
    <row r="203" spans="1:5" ht="20">
      <c r="A203" s="364"/>
      <c r="B203" s="360"/>
      <c r="C203" s="155" t="s">
        <v>97</v>
      </c>
      <c r="D203" s="159">
        <v>81.5</v>
      </c>
      <c r="E203" s="156"/>
    </row>
  </sheetData>
  <mergeCells count="75">
    <mergeCell ref="A2:A3"/>
    <mergeCell ref="B2:B3"/>
    <mergeCell ref="C2:C3"/>
    <mergeCell ref="D2:E2"/>
    <mergeCell ref="A1:E1"/>
    <mergeCell ref="A4:A23"/>
    <mergeCell ref="B4:B23"/>
    <mergeCell ref="C4:E4"/>
    <mergeCell ref="C8:E8"/>
    <mergeCell ref="C12:E12"/>
    <mergeCell ref="C16:E16"/>
    <mergeCell ref="C20:E20"/>
    <mergeCell ref="A24:A43"/>
    <mergeCell ref="B24:B43"/>
    <mergeCell ref="C24:E24"/>
    <mergeCell ref="C28:E28"/>
    <mergeCell ref="C32:E32"/>
    <mergeCell ref="C36:E36"/>
    <mergeCell ref="C40:E40"/>
    <mergeCell ref="A44:A63"/>
    <mergeCell ref="B44:B63"/>
    <mergeCell ref="C44:E44"/>
    <mergeCell ref="C48:E48"/>
    <mergeCell ref="C52:E52"/>
    <mergeCell ref="C56:E56"/>
    <mergeCell ref="C60:E60"/>
    <mergeCell ref="A64:A83"/>
    <mergeCell ref="B64:B83"/>
    <mergeCell ref="C64:E64"/>
    <mergeCell ref="C68:E68"/>
    <mergeCell ref="C72:E72"/>
    <mergeCell ref="C76:E76"/>
    <mergeCell ref="C80:E80"/>
    <mergeCell ref="A84:A103"/>
    <mergeCell ref="B84:B103"/>
    <mergeCell ref="C84:E84"/>
    <mergeCell ref="C88:E88"/>
    <mergeCell ref="C92:E92"/>
    <mergeCell ref="C96:E96"/>
    <mergeCell ref="C100:E100"/>
    <mergeCell ref="A104:A123"/>
    <mergeCell ref="B104:B123"/>
    <mergeCell ref="C104:E104"/>
    <mergeCell ref="C108:E108"/>
    <mergeCell ref="C112:E112"/>
    <mergeCell ref="C116:E116"/>
    <mergeCell ref="C120:E120"/>
    <mergeCell ref="A124:A143"/>
    <mergeCell ref="B124:B143"/>
    <mergeCell ref="C124:E124"/>
    <mergeCell ref="C128:E128"/>
    <mergeCell ref="C132:E132"/>
    <mergeCell ref="C136:E136"/>
    <mergeCell ref="C140:E140"/>
    <mergeCell ref="A184:A203"/>
    <mergeCell ref="B184:B203"/>
    <mergeCell ref="C184:E184"/>
    <mergeCell ref="C188:E188"/>
    <mergeCell ref="C192:E192"/>
    <mergeCell ref="C196:E196"/>
    <mergeCell ref="C200:E200"/>
    <mergeCell ref="A144:A163"/>
    <mergeCell ref="A164:A183"/>
    <mergeCell ref="B164:B183"/>
    <mergeCell ref="C164:E164"/>
    <mergeCell ref="C168:E168"/>
    <mergeCell ref="C172:E172"/>
    <mergeCell ref="C176:E176"/>
    <mergeCell ref="C180:E180"/>
    <mergeCell ref="B144:B163"/>
    <mergeCell ref="C144:E144"/>
    <mergeCell ref="C148:E148"/>
    <mergeCell ref="C152:E152"/>
    <mergeCell ref="C156:E156"/>
    <mergeCell ref="C160:E160"/>
  </mergeCells>
  <pageMargins left="0.7" right="0.7" top="0.75" bottom="0.75" header="0.3" footer="0.3"/>
  <pageSetup paperSize="9" scale="8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opLeftCell="A7" workbookViewId="0">
      <selection activeCell="D11" sqref="D11"/>
    </sheetView>
  </sheetViews>
  <sheetFormatPr defaultRowHeight="14.5"/>
  <cols>
    <col min="1" max="1" width="6.81640625" customWidth="1"/>
    <col min="2" max="2" width="21.453125" customWidth="1"/>
    <col min="3" max="3" width="18.54296875" customWidth="1"/>
    <col min="4" max="4" width="18.7265625" customWidth="1"/>
    <col min="5" max="5" width="14" customWidth="1"/>
    <col min="6" max="6" width="14.7265625" customWidth="1"/>
    <col min="7" max="7" width="14.26953125" customWidth="1"/>
    <col min="8" max="8" width="11.26953125" customWidth="1"/>
    <col min="9" max="9" width="13.54296875" customWidth="1"/>
    <col min="10" max="10" width="19.7265625" customWidth="1"/>
    <col min="11" max="11" width="28.1796875" customWidth="1"/>
    <col min="12" max="12" width="10.26953125" customWidth="1"/>
  </cols>
  <sheetData>
    <row r="1" spans="1:14" ht="20">
      <c r="A1" s="368" t="s">
        <v>40</v>
      </c>
      <c r="B1" s="368"/>
      <c r="C1" s="368"/>
      <c r="D1" s="368"/>
      <c r="E1" s="368"/>
      <c r="F1" s="368"/>
      <c r="G1" s="368"/>
      <c r="H1" s="368"/>
      <c r="I1" s="368"/>
      <c r="J1" s="368"/>
      <c r="K1" s="368"/>
      <c r="L1" s="368"/>
    </row>
    <row r="2" spans="1:14" ht="20">
      <c r="A2" s="368" t="s">
        <v>41</v>
      </c>
      <c r="B2" s="368"/>
      <c r="C2" s="368"/>
      <c r="D2" s="368"/>
      <c r="E2" s="368"/>
      <c r="F2" s="368"/>
      <c r="G2" s="368"/>
      <c r="H2" s="368"/>
      <c r="I2" s="368"/>
      <c r="J2" s="368"/>
      <c r="K2" s="368"/>
      <c r="L2" s="368"/>
    </row>
    <row r="3" spans="1:14" ht="20">
      <c r="A3" s="368" t="s">
        <v>42</v>
      </c>
      <c r="B3" s="368"/>
      <c r="C3" s="368"/>
      <c r="D3" s="368"/>
      <c r="E3" s="368"/>
      <c r="F3" s="368"/>
      <c r="G3" s="368"/>
      <c r="H3" s="368"/>
      <c r="I3" s="368"/>
      <c r="J3" s="368"/>
      <c r="K3" s="368"/>
      <c r="L3" s="368"/>
    </row>
    <row r="4" spans="1:14" ht="20">
      <c r="A4" s="368" t="s">
        <v>545</v>
      </c>
      <c r="B4" s="368"/>
      <c r="C4" s="368"/>
      <c r="D4" s="368"/>
      <c r="E4" s="368"/>
      <c r="F4" s="368"/>
      <c r="G4" s="368"/>
      <c r="H4" s="368"/>
      <c r="I4" s="368"/>
      <c r="J4" s="368"/>
      <c r="K4" s="368"/>
      <c r="L4" s="368"/>
      <c r="M4" s="368"/>
      <c r="N4" s="368"/>
    </row>
    <row r="5" spans="1:14" ht="121.9" customHeight="1">
      <c r="A5" s="20" t="s">
        <v>52</v>
      </c>
      <c r="B5" s="28" t="s">
        <v>63</v>
      </c>
      <c r="C5" s="28" t="s">
        <v>53</v>
      </c>
      <c r="D5" s="28" t="s">
        <v>54</v>
      </c>
      <c r="E5" s="28" t="s">
        <v>55</v>
      </c>
      <c r="F5" s="20" t="s">
        <v>56</v>
      </c>
      <c r="G5" s="28" t="s">
        <v>57</v>
      </c>
      <c r="H5" s="28" t="s">
        <v>58</v>
      </c>
      <c r="I5" s="28" t="s">
        <v>62</v>
      </c>
      <c r="J5" s="28" t="s">
        <v>65</v>
      </c>
      <c r="K5" s="28" t="s">
        <v>100</v>
      </c>
      <c r="L5" s="28" t="s">
        <v>87</v>
      </c>
      <c r="M5" s="28" t="s">
        <v>88</v>
      </c>
    </row>
    <row r="6" spans="1:14" ht="112">
      <c r="A6" s="29">
        <v>1</v>
      </c>
      <c r="B6" s="73" t="s">
        <v>311</v>
      </c>
      <c r="C6" s="73" t="s">
        <v>312</v>
      </c>
      <c r="D6" s="73" t="s">
        <v>312</v>
      </c>
      <c r="E6" s="21" t="s">
        <v>313</v>
      </c>
      <c r="F6" s="26">
        <v>9866991950</v>
      </c>
      <c r="G6" s="24">
        <v>6</v>
      </c>
      <c r="H6" s="76">
        <v>5.69</v>
      </c>
      <c r="I6" s="19">
        <v>0</v>
      </c>
      <c r="J6" s="77" t="s">
        <v>314</v>
      </c>
      <c r="K6" s="19"/>
      <c r="L6" s="24">
        <v>31</v>
      </c>
      <c r="M6" s="21"/>
    </row>
    <row r="7" spans="1:14" ht="220.5">
      <c r="A7" s="29">
        <v>2</v>
      </c>
      <c r="B7" s="73" t="s">
        <v>315</v>
      </c>
      <c r="C7" s="73" t="s">
        <v>316</v>
      </c>
      <c r="D7" s="73" t="s">
        <v>316</v>
      </c>
      <c r="E7" s="21" t="s">
        <v>317</v>
      </c>
      <c r="F7" s="26">
        <v>9866991950</v>
      </c>
      <c r="G7" s="26">
        <v>8</v>
      </c>
      <c r="H7" s="21"/>
      <c r="I7" s="26">
        <v>0</v>
      </c>
      <c r="J7" s="60" t="s">
        <v>318</v>
      </c>
      <c r="K7" s="21"/>
      <c r="L7" s="26">
        <v>21</v>
      </c>
      <c r="M7" s="21"/>
    </row>
    <row r="8" spans="1:14" ht="60.5">
      <c r="A8" s="29">
        <v>3</v>
      </c>
      <c r="B8" s="73" t="s">
        <v>319</v>
      </c>
      <c r="C8" s="73" t="s">
        <v>320</v>
      </c>
      <c r="D8" s="73" t="s">
        <v>320</v>
      </c>
      <c r="E8" s="21" t="s">
        <v>321</v>
      </c>
      <c r="F8" s="26">
        <v>9861951501</v>
      </c>
      <c r="G8" s="26">
        <v>5</v>
      </c>
      <c r="H8" s="21"/>
      <c r="I8" s="26">
        <v>0</v>
      </c>
      <c r="J8" s="78"/>
      <c r="K8" s="21"/>
      <c r="L8" s="26">
        <v>20</v>
      </c>
      <c r="M8" s="21"/>
    </row>
    <row r="9" spans="1:14" ht="21.5">
      <c r="A9" s="32"/>
      <c r="B9" s="32" t="s">
        <v>49</v>
      </c>
      <c r="C9" s="32"/>
      <c r="D9" s="32"/>
      <c r="E9" s="32"/>
      <c r="F9" s="32"/>
      <c r="G9" s="32"/>
      <c r="H9" s="32"/>
      <c r="I9" s="32"/>
      <c r="J9" s="32"/>
      <c r="K9" s="32"/>
      <c r="L9" s="32" t="s">
        <v>61</v>
      </c>
    </row>
  </sheetData>
  <mergeCells count="4">
    <mergeCell ref="A3:L3"/>
    <mergeCell ref="A1:L1"/>
    <mergeCell ref="A2:L2"/>
    <mergeCell ref="A4: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Achal sampati 1</vt:lpstr>
      <vt:lpstr>Manpower</vt:lpstr>
      <vt:lpstr>Sheet2</vt:lpstr>
      <vt:lpstr>Karar (2)</vt:lpstr>
      <vt:lpstr>Karar</vt:lpstr>
      <vt:lpstr>palika manpower</vt:lpstr>
      <vt:lpstr>समरी</vt:lpstr>
      <vt:lpstr>वित्तिय प्रगति</vt:lpstr>
      <vt:lpstr>अनुदानग्राही</vt:lpstr>
      <vt:lpstr>तलव भत्ता </vt:lpstr>
      <vt:lpstr>व्यज अनुदान</vt:lpstr>
      <vt:lpstr>गरिव लक्षित वर्ग</vt:lpstr>
      <vt:lpstr>प्राङ्गारिक कृषि प्रर्व</vt:lpstr>
      <vt:lpstr>Sheet15</vt:lpstr>
      <vt:lpstr>कृषि प्रविधि प्रवर्द्धन </vt:lpstr>
      <vt:lpstr>Sheet17</vt:lpstr>
      <vt:lpstr>कृषि व्य प्र</vt:lpstr>
      <vt:lpstr>Sheet20</vt:lpstr>
      <vt:lpstr>कृषि सिचाई</vt:lpstr>
      <vt:lpstr>Sheet22</vt:lpstr>
      <vt:lpstr>स्याउ ओखर</vt:lpstr>
      <vt:lpstr>Sheet24</vt:lpstr>
      <vt:lpstr>कृषि पूर्वाधार </vt:lpstr>
      <vt:lpstr>Sheet26</vt:lpstr>
      <vt:lpstr>कृषि विभाग</vt:lpstr>
      <vt:lpstr>Sheet36</vt:lpstr>
      <vt:lpstr>Sajhedari</vt:lpstr>
      <vt:lpstr>प्रगती नगुग</vt:lpstr>
      <vt:lpstr>Upalabdhi</vt:lpstr>
      <vt:lpstr>Beruju</vt:lpstr>
      <vt:lpstr>Palica</vt:lpstr>
      <vt:lpstr>Banjho Jamin</vt:lpstr>
      <vt:lpstr>Rahat</vt:lpstr>
      <vt:lpstr>Protsahan</vt:lpstr>
      <vt:lpstr>CM Prize</vt:lpstr>
      <vt:lpstr>Trainning</vt:lpstr>
      <vt:lpstr>Ullekhaniye karya</vt:lpstr>
      <vt:lpstr>Group</vt:lpstr>
      <vt:lpstr>Co-operative</vt:lpstr>
      <vt:lpstr>Printed </vt:lpstr>
      <vt:lpstr>Resource centre</vt:lpstr>
      <vt:lpstr>Infrastructure</vt:lpstr>
      <vt:lpstr>Plastic House</vt:lpstr>
      <vt:lpstr>Bee</vt:lpstr>
      <vt:lpstr>Musroom</vt:lpstr>
      <vt:lpstr>Export</vt:lpstr>
      <vt:lpstr>Import</vt:lpstr>
      <vt:lpstr>Gift House</vt:lpstr>
      <vt:lpstr>Fertilizer</vt:lpstr>
      <vt:lpstr>Area n Production</vt:lpstr>
      <vt:lpstr>Production</vt:lpstr>
      <vt:lpstr>Monitoring</vt:lpstr>
      <vt:lpstr>Sheet32</vt:lpstr>
      <vt:lpstr>Problem</vt:lpstr>
      <vt:lpstr>Food Balance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Access</dc:creator>
  <cp:lastModifiedBy>Asus</cp:lastModifiedBy>
  <cp:lastPrinted>2024-07-14T09:40:26Z</cp:lastPrinted>
  <dcterms:created xsi:type="dcterms:W3CDTF">2015-06-05T18:17:20Z</dcterms:created>
  <dcterms:modified xsi:type="dcterms:W3CDTF">2024-08-05T05:47:23Z</dcterms:modified>
</cp:coreProperties>
</file>